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55" tabRatio="690" activeTab="2"/>
  </bookViews>
  <sheets>
    <sheet name="2019年公共财政预算收入表" sheetId="1" r:id="rId1"/>
    <sheet name="2019年右玉县公共财政预算支出汇总表" sheetId="2" r:id="rId2"/>
    <sheet name="2019年公共财政预算支出执行表" sheetId="3" r:id="rId3"/>
    <sheet name="2019年公共财政支出预算分经济科目表" sheetId="4" r:id="rId4"/>
    <sheet name="2019年政府性基金收入预算" sheetId="5" r:id="rId5"/>
    <sheet name="2019年政府性基金支出预算表" sheetId="6" r:id="rId6"/>
    <sheet name="2019年社会保险基金预算收入表" sheetId="7" r:id="rId7"/>
    <sheet name="2019年社会保险基金支出表" sheetId="8" r:id="rId8"/>
    <sheet name="2019年国营资本经营预算收入表" sheetId="9" r:id="rId9"/>
    <sheet name="2019年国有资本经营支出预算表" sheetId="10" r:id="rId10"/>
    <sheet name="2019年“三公”经费支出预算表" sheetId="11" r:id="rId11"/>
    <sheet name="2018年地方政府债务限额和余额表" sheetId="12" r:id="rId12"/>
    <sheet name="2019年一般公共预算税收返还和转移支付表" sheetId="13" r:id="rId13"/>
    <sheet name="均衡性转移支付、固定数额、结算补助收入说明" sheetId="14" r:id="rId14"/>
    <sheet name="2019年政府性基金转移支付表" sheetId="15" r:id="rId15"/>
    <sheet name="2019年政府性基金转移支付明细表" sheetId="16" r:id="rId16"/>
    <sheet name="2019年公共财政预算本级基本支出表" sheetId="17" r:id="rId17"/>
  </sheets>
  <definedNames>
    <definedName name="_xlnm.Print_Titles" localSheetId="2">'2019年公共财政预算支出执行表'!$2:$4</definedName>
    <definedName name="_xlnm.Print_Titles" localSheetId="3">'2019年公共财政支出预算分经济科目表'!$4:$4</definedName>
    <definedName name="_xlnm.Print_Titles" localSheetId="6">'2019年社会保险基金预算收入表'!$2:$4</definedName>
  </definedNames>
  <calcPr fullCalcOnLoad="1"/>
</workbook>
</file>

<file path=xl/sharedStrings.xml><?xml version="1.0" encoding="utf-8"?>
<sst xmlns="http://schemas.openxmlformats.org/spreadsheetml/2006/main" count="1508" uniqueCount="1120">
  <si>
    <t>表一</t>
  </si>
  <si>
    <t>2019年右玉县公共财政预算收入表</t>
  </si>
  <si>
    <t>单位：万元</t>
  </si>
  <si>
    <t>项目</t>
  </si>
  <si>
    <t>预算数</t>
  </si>
  <si>
    <t>本级收入合计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</si>
  <si>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</si>
  <si>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</si>
  <si>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</si>
  <si>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</si>
  <si>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</si>
  <si>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</si>
  <si>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</si>
  <si>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</si>
  <si>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</si>
  <si>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</si>
  <si>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</si>
  <si>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</si>
  <si>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</si>
  <si>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</si>
  <si>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</si>
  <si>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</si>
  <si>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</si>
  <si>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</si>
  <si>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</si>
  <si>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</si>
  <si>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</si>
  <si>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</si>
  <si>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</si>
  <si>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</si>
  <si>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上级补助收入</t>
  </si>
  <si>
    <t>下级上解收入</t>
  </si>
  <si>
    <t>调入资金</t>
  </si>
  <si>
    <t xml:space="preserve">    从政府性基金预算调入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</si>
  <si>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从国有资本经营预算调入</t>
    </r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</si>
  <si>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从其他资金调入</t>
    </r>
  </si>
  <si>
    <t>调入预算稳定调节基金</t>
  </si>
  <si>
    <t>上年结余收入</t>
  </si>
  <si>
    <t>收入总计</t>
  </si>
  <si>
    <t>表二</t>
  </si>
  <si>
    <t>2019年右玉县公共财政预算支出汇总表</t>
  </si>
  <si>
    <t>本级支出合计</t>
  </si>
  <si>
    <t xml:space="preserve">   一般公共服务支出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</si>
  <si>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</si>
  <si>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</si>
  <si>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</si>
  <si>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</si>
  <si>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</si>
  <si>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</si>
  <si>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</si>
  <si>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</si>
  <si>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</si>
  <si>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</si>
  <si>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</si>
  <si>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</si>
  <si>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</si>
  <si>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</si>
  <si>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</si>
  <si>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</si>
  <si>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预备费</t>
  </si>
  <si>
    <t xml:space="preserve">   其他支出</t>
  </si>
  <si>
    <t xml:space="preserve">   债务付息支出</t>
  </si>
  <si>
    <t>支出总计</t>
  </si>
  <si>
    <t>表三</t>
  </si>
  <si>
    <t>2019年公共财政预算支出分功能科目情况表</t>
  </si>
  <si>
    <t>支  出  项  目</t>
  </si>
  <si>
    <t>合计</t>
  </si>
  <si>
    <t>本年财力预算</t>
  </si>
  <si>
    <t>一般转移支付安排预算</t>
  </si>
  <si>
    <t>预算稳定调节资金安排</t>
  </si>
  <si>
    <t>其他</t>
  </si>
  <si>
    <t xml:space="preserve"> 一般公共预算支出合计</t>
  </si>
  <si>
    <t xml:space="preserve">  201 一般公共服务支出</t>
  </si>
  <si>
    <t xml:space="preserve">     01 人大事务</t>
  </si>
  <si>
    <t xml:space="preserve">        01 行政运行</t>
  </si>
  <si>
    <t xml:space="preserve">        02 一般行政管理事务</t>
  </si>
  <si>
    <t xml:space="preserve">        03 机关服务</t>
  </si>
  <si>
    <t xml:space="preserve">        04 人大会议</t>
  </si>
  <si>
    <t xml:space="preserve">        05 人大立法</t>
  </si>
  <si>
    <t xml:space="preserve">        06 人大监督</t>
  </si>
  <si>
    <t xml:space="preserve">        07 人大代表履职能力提升</t>
  </si>
  <si>
    <t xml:space="preserve">        08 代表工作</t>
  </si>
  <si>
    <t xml:space="preserve">        09 人大信访工作</t>
  </si>
  <si>
    <t xml:space="preserve">        50 事业运行</t>
  </si>
  <si>
    <t xml:space="preserve">        99 其他人大事务支出</t>
  </si>
  <si>
    <t xml:space="preserve">     02 政协事务</t>
  </si>
  <si>
    <t xml:space="preserve">        04 政协会议</t>
  </si>
  <si>
    <t xml:space="preserve">        05 委员视察</t>
  </si>
  <si>
    <t xml:space="preserve">        06 参政议政</t>
  </si>
  <si>
    <t xml:space="preserve">        99 其他政协事务支出</t>
  </si>
  <si>
    <t xml:space="preserve">     03 政府办公厅（室）及相关机构事务</t>
  </si>
  <si>
    <t xml:space="preserve">        04 专项服务</t>
  </si>
  <si>
    <t xml:space="preserve">        05 专项业务活动</t>
  </si>
  <si>
    <t xml:space="preserve">        06 政府公开审批</t>
  </si>
  <si>
    <t xml:space="preserve">        07 法制建设</t>
  </si>
  <si>
    <t xml:space="preserve">        08 信访事务</t>
  </si>
  <si>
    <t xml:space="preserve">        09 参事事务</t>
  </si>
  <si>
    <t xml:space="preserve">           99 其他政府办公厅（室）及相关机构事务支出</t>
  </si>
  <si>
    <t xml:space="preserve">     04 发展与改革事务</t>
  </si>
  <si>
    <t xml:space="preserve">        04 战略规划与实施</t>
  </si>
  <si>
    <t xml:space="preserve">        05 日常经济运行调节</t>
  </si>
  <si>
    <t xml:space="preserve">        06 社会事业发展规划</t>
  </si>
  <si>
    <t xml:space="preserve">        07 经济体制改革研究</t>
  </si>
  <si>
    <t xml:space="preserve">        08 物价管理</t>
  </si>
  <si>
    <t xml:space="preserve">        09 应对气候变化管理事务</t>
  </si>
  <si>
    <t xml:space="preserve">        99 其他发展与改革事务支出</t>
  </si>
  <si>
    <t xml:space="preserve">      05 统计信息事务</t>
  </si>
  <si>
    <t xml:space="preserve">        04 信息事务</t>
  </si>
  <si>
    <t xml:space="preserve">        05 专项统计业务</t>
  </si>
  <si>
    <t xml:space="preserve">        06 统计管理</t>
  </si>
  <si>
    <t xml:space="preserve">        07 专项普查活动</t>
  </si>
  <si>
    <t xml:space="preserve">        08 统计抽样调查</t>
  </si>
  <si>
    <t xml:space="preserve">        99 其他统计信息事务支出</t>
  </si>
  <si>
    <t xml:space="preserve">      06 财政事务</t>
  </si>
  <si>
    <t xml:space="preserve">        04 预算改革业务</t>
  </si>
  <si>
    <t xml:space="preserve">        05 财政国库业务</t>
  </si>
  <si>
    <t xml:space="preserve">        06 财政监察</t>
  </si>
  <si>
    <t xml:space="preserve">        07 信息化建设</t>
  </si>
  <si>
    <t xml:space="preserve">        08 财政委托业务支出</t>
  </si>
  <si>
    <t xml:space="preserve">        99 其他财政事务支出</t>
  </si>
  <si>
    <t xml:space="preserve">      07 税收事务</t>
  </si>
  <si>
    <t xml:space="preserve">        04 税务办案</t>
  </si>
  <si>
    <t xml:space="preserve">        05 税务登记证及发票管理</t>
  </si>
  <si>
    <t xml:space="preserve">        06 代扣代收代征税款手续费</t>
  </si>
  <si>
    <t xml:space="preserve">        07 税务宣传</t>
  </si>
  <si>
    <t xml:space="preserve">        08 政协护税</t>
  </si>
  <si>
    <t xml:space="preserve">        09 信息化建设</t>
  </si>
  <si>
    <t xml:space="preserve">        99 其他税收事务支出</t>
  </si>
  <si>
    <t xml:space="preserve">      08 审计事务</t>
  </si>
  <si>
    <t xml:space="preserve">        04 审计业务</t>
  </si>
  <si>
    <t xml:space="preserve">        05 审计管理</t>
  </si>
  <si>
    <t xml:space="preserve">        06 信息化建设</t>
  </si>
  <si>
    <t xml:space="preserve">        99 其他审计事务支出</t>
  </si>
  <si>
    <t xml:space="preserve">      10 人力资源事务</t>
  </si>
  <si>
    <t xml:space="preserve">        04 政府特殊津贴</t>
  </si>
  <si>
    <t xml:space="preserve">        05 资助留学回国人员</t>
  </si>
  <si>
    <t xml:space="preserve">        06 军队转业干部安置</t>
  </si>
  <si>
    <t xml:space="preserve">        07 博士后日常经费</t>
  </si>
  <si>
    <t xml:space="preserve">        08 引进人才费用</t>
  </si>
  <si>
    <t xml:space="preserve">        09 公务员考核</t>
  </si>
  <si>
    <t xml:space="preserve">        10 公务员履职能力提升</t>
  </si>
  <si>
    <t xml:space="preserve">        11 公务员招考</t>
  </si>
  <si>
    <t xml:space="preserve">        12 公务员综合管理</t>
  </si>
  <si>
    <t xml:space="preserve">        99 其他人力资源事务支出</t>
  </si>
  <si>
    <t xml:space="preserve">      11 纪检监察事务</t>
  </si>
  <si>
    <t xml:space="preserve">        04 大案要案查处</t>
  </si>
  <si>
    <t xml:space="preserve">        05 派驻派出机构</t>
  </si>
  <si>
    <t xml:space="preserve">        06 中央巡察</t>
  </si>
  <si>
    <t xml:space="preserve">        99 其他纪检监察事务支出</t>
  </si>
  <si>
    <t xml:space="preserve">      13 商贸事务</t>
  </si>
  <si>
    <t xml:space="preserve">         01 行政运行</t>
  </si>
  <si>
    <t xml:space="preserve">         02 一般行政管理事务</t>
  </si>
  <si>
    <t xml:space="preserve">         03 机关服务</t>
  </si>
  <si>
    <t xml:space="preserve">         04 对外贸易管理</t>
  </si>
  <si>
    <t xml:space="preserve">         05 国际经济合作</t>
  </si>
  <si>
    <t xml:space="preserve">         06 外资管理</t>
  </si>
  <si>
    <t xml:space="preserve">         07 国内贸易管理</t>
  </si>
  <si>
    <t xml:space="preserve">         08 招商引资</t>
  </si>
  <si>
    <t xml:space="preserve">         50 事业运行</t>
  </si>
  <si>
    <t xml:space="preserve">         99 其他商贸事务支出</t>
  </si>
  <si>
    <t xml:space="preserve">      26 档案事务</t>
  </si>
  <si>
    <t xml:space="preserve">         04 档案馆</t>
  </si>
  <si>
    <t xml:space="preserve">         99 其他档案事务支出</t>
  </si>
  <si>
    <t xml:space="preserve">      28 民主党派及工商联事务</t>
  </si>
  <si>
    <t xml:space="preserve">         04 参政议政</t>
  </si>
  <si>
    <t xml:space="preserve">         99 其他民主党派及工商联事务支出</t>
  </si>
  <si>
    <t xml:space="preserve">       29 群众团体事务</t>
  </si>
  <si>
    <t xml:space="preserve">         04 厂务公开</t>
  </si>
  <si>
    <t xml:space="preserve">         05 工会疗养休养</t>
  </si>
  <si>
    <t xml:space="preserve">         99 其他群众团体事务支出</t>
  </si>
  <si>
    <t xml:space="preserve">      31 党委办公厅（室）及相关机构事务</t>
  </si>
  <si>
    <t xml:space="preserve">         04 专项服务</t>
  </si>
  <si>
    <t xml:space="preserve">         99 其他党委办公厅（室）及相关机构事务支出</t>
  </si>
  <si>
    <t xml:space="preserve">      32 组织事务</t>
  </si>
  <si>
    <t xml:space="preserve">         99 其他组织事务支出</t>
  </si>
  <si>
    <t xml:space="preserve">      33 宣传事务</t>
  </si>
  <si>
    <t xml:space="preserve">         99 其他宣传事务支出</t>
  </si>
  <si>
    <t xml:space="preserve">     34 统战事务</t>
  </si>
  <si>
    <t xml:space="preserve">         99 其他统战事务支出</t>
  </si>
  <si>
    <t xml:space="preserve">     36 其他共产党事务支出</t>
  </si>
  <si>
    <t xml:space="preserve">         99 其他共产党事务支出</t>
  </si>
  <si>
    <t xml:space="preserve">     38  市场监督管理事务</t>
  </si>
  <si>
    <t xml:space="preserve">        04 市场监督管理专项</t>
  </si>
  <si>
    <t xml:space="preserve">        05 市场监管执法</t>
  </si>
  <si>
    <t xml:space="preserve">        06 消费者权益保护</t>
  </si>
  <si>
    <t xml:space="preserve">        07 价格监督检查</t>
  </si>
  <si>
    <t xml:space="preserve">        08 信息化建设</t>
  </si>
  <si>
    <t xml:space="preserve">        09 市场监督管理技术支持</t>
  </si>
  <si>
    <t xml:space="preserve">        10 认证认可监督管理</t>
  </si>
  <si>
    <t xml:space="preserve">        11 标准化管理</t>
  </si>
  <si>
    <t xml:space="preserve">        12 药品事务</t>
  </si>
  <si>
    <t xml:space="preserve">        13  医疗器械事务</t>
  </si>
  <si>
    <t xml:space="preserve">        14  化妆品事务</t>
  </si>
  <si>
    <t xml:space="preserve">        99 其他市场监督管理事务</t>
  </si>
  <si>
    <t xml:space="preserve">  204 公共安全支出</t>
  </si>
  <si>
    <t xml:space="preserve">     02 公安</t>
  </si>
  <si>
    <t xml:space="preserve">         19 信息化建设</t>
  </si>
  <si>
    <t xml:space="preserve">         20 执法办案</t>
  </si>
  <si>
    <t xml:space="preserve">         21 特别业务</t>
  </si>
  <si>
    <t xml:space="preserve">         99 其他公安支出</t>
  </si>
  <si>
    <t xml:space="preserve">      05 法院</t>
  </si>
  <si>
    <t xml:space="preserve">         04 案件审判</t>
  </si>
  <si>
    <t xml:space="preserve">         05 案件执行</t>
  </si>
  <si>
    <t xml:space="preserve">         06 “两庭”建设</t>
  </si>
  <si>
    <t xml:space="preserve">         99 其他法院支出</t>
  </si>
  <si>
    <t xml:space="preserve">      06 司法</t>
  </si>
  <si>
    <t xml:space="preserve">         04 基层司法业务</t>
  </si>
  <si>
    <t xml:space="preserve">         05 普法宣传</t>
  </si>
  <si>
    <t xml:space="preserve">         06 律师公证管理</t>
  </si>
  <si>
    <t xml:space="preserve">         07 法律援助</t>
  </si>
  <si>
    <t xml:space="preserve">         08 司法统一考试</t>
  </si>
  <si>
    <t xml:space="preserve">         09 仲裁</t>
  </si>
  <si>
    <t xml:space="preserve">         10 社区矫正</t>
  </si>
  <si>
    <t xml:space="preserve">         11 司法鉴定</t>
  </si>
  <si>
    <t xml:space="preserve">         12 法制建设</t>
  </si>
  <si>
    <t xml:space="preserve">         13 信息化建设</t>
  </si>
  <si>
    <t xml:space="preserve">         99 其他司法支出</t>
  </si>
  <si>
    <t xml:space="preserve">   205 教育支出</t>
  </si>
  <si>
    <t xml:space="preserve">     01 教育管理事务</t>
  </si>
  <si>
    <t xml:space="preserve">         01 行政运行 </t>
  </si>
  <si>
    <t xml:space="preserve">         99 其他教育管理事务支出</t>
  </si>
  <si>
    <t xml:space="preserve">     02 普通教育</t>
  </si>
  <si>
    <t xml:space="preserve">         01 学前教育</t>
  </si>
  <si>
    <t xml:space="preserve">         02 小学教育</t>
  </si>
  <si>
    <t xml:space="preserve">         03 初中教育</t>
  </si>
  <si>
    <t xml:space="preserve">         04 高中教育</t>
  </si>
  <si>
    <t xml:space="preserve">         05 高等教育</t>
  </si>
  <si>
    <t xml:space="preserve">         06 化解农村义务教育债务支出</t>
  </si>
  <si>
    <t xml:space="preserve">         07 化解普通高中债务支出</t>
  </si>
  <si>
    <t xml:space="preserve">         99 其他普通教育支出</t>
  </si>
  <si>
    <t xml:space="preserve">      03 职业教育</t>
  </si>
  <si>
    <t xml:space="preserve">         01 初等职业教育</t>
  </si>
  <si>
    <t xml:space="preserve">         02 中专教育</t>
  </si>
  <si>
    <t xml:space="preserve">         03 技校教育</t>
  </si>
  <si>
    <t xml:space="preserve">         04 职业高中教育</t>
  </si>
  <si>
    <t xml:space="preserve">         05 高等职业教育</t>
  </si>
  <si>
    <t xml:space="preserve">         99 其他职业教育支出</t>
  </si>
  <si>
    <t xml:space="preserve">      05 广播电视教育</t>
  </si>
  <si>
    <t xml:space="preserve">         01 广播电视学校</t>
  </si>
  <si>
    <t xml:space="preserve">         02 教育电视台</t>
  </si>
  <si>
    <t xml:space="preserve">         99 其他广播电视教育支出</t>
  </si>
  <si>
    <t xml:space="preserve">      08 进修及培训</t>
  </si>
  <si>
    <t xml:space="preserve">         01 教师进修</t>
  </si>
  <si>
    <t xml:space="preserve">         02 干部教育</t>
  </si>
  <si>
    <t xml:space="preserve">         03 培训支出</t>
  </si>
  <si>
    <t xml:space="preserve">         04 退役士兵能力提升</t>
  </si>
  <si>
    <t xml:space="preserve">         99 其他进修及培训</t>
  </si>
  <si>
    <t xml:space="preserve">      09 教育费附加安排的支出</t>
  </si>
  <si>
    <t xml:space="preserve">         01 农村中小学校舍建设</t>
  </si>
  <si>
    <t xml:space="preserve">         02 农村中小学教学建设</t>
  </si>
  <si>
    <t xml:space="preserve">         03 城市中小学校舍建设</t>
  </si>
  <si>
    <t xml:space="preserve">         04 城市中小学教育建设</t>
  </si>
  <si>
    <t xml:space="preserve">         05 中等职业学校教育建设</t>
  </si>
  <si>
    <t xml:space="preserve">         99 其他教育费附加安排的支出</t>
  </si>
  <si>
    <t xml:space="preserve">      99其他教育支出</t>
  </si>
  <si>
    <t xml:space="preserve">         99其他教育支出</t>
  </si>
  <si>
    <t xml:space="preserve">    206 科学技术支出</t>
  </si>
  <si>
    <t xml:space="preserve">       01 科学技术管理事务</t>
  </si>
  <si>
    <t xml:space="preserve">          01 行政运行 </t>
  </si>
  <si>
    <t xml:space="preserve">          02 一般行政管理事务</t>
  </si>
  <si>
    <t xml:space="preserve">          03 机关服务</t>
  </si>
  <si>
    <t xml:space="preserve">          99 其他科学技术管理事务支出</t>
  </si>
  <si>
    <t xml:space="preserve">      07 科学技术普及</t>
  </si>
  <si>
    <t xml:space="preserve">          01 机构运行</t>
  </si>
  <si>
    <t xml:space="preserve">          02 科普活动</t>
  </si>
  <si>
    <t xml:space="preserve">          03 青少年科技活动</t>
  </si>
  <si>
    <t xml:space="preserve">          04 学术交流活动</t>
  </si>
  <si>
    <t xml:space="preserve">          05 科技馆站</t>
  </si>
  <si>
    <t xml:space="preserve">          99 其他科学技术普及支出</t>
  </si>
  <si>
    <t xml:space="preserve">    207 文化旅游体育与传媒支出</t>
  </si>
  <si>
    <t xml:space="preserve">       01 文化和旅游</t>
  </si>
  <si>
    <r>
      <t xml:space="preserve">        </t>
    </r>
    <r>
      <rPr>
        <sz val="12"/>
        <rFont val="仿宋_GB2312"/>
        <family val="3"/>
      </rPr>
      <t xml:space="preserve">  04 图书馆</t>
    </r>
  </si>
  <si>
    <t xml:space="preserve">          05 文化展示及纪念机构</t>
  </si>
  <si>
    <t xml:space="preserve">          06 艺术表演场所</t>
  </si>
  <si>
    <t xml:space="preserve">          07 艺术表演团体</t>
  </si>
  <si>
    <t xml:space="preserve">          08 文化活动</t>
  </si>
  <si>
    <t xml:space="preserve">          09 群众文化</t>
  </si>
  <si>
    <t xml:space="preserve">          10 文化交流与合作</t>
  </si>
  <si>
    <t xml:space="preserve">          11 文化创作与保护</t>
  </si>
  <si>
    <t xml:space="preserve">          12 文化和旅游市场管理</t>
  </si>
  <si>
    <t xml:space="preserve">          13 旅游宣传</t>
  </si>
  <si>
    <t xml:space="preserve">          14 旅游行业业务管理支出</t>
  </si>
  <si>
    <t xml:space="preserve">          99 其他文化和旅游支出</t>
  </si>
  <si>
    <t xml:space="preserve">      02 文物</t>
  </si>
  <si>
    <t xml:space="preserve">          04 文物保护</t>
  </si>
  <si>
    <t xml:space="preserve">          05 博物馆</t>
  </si>
  <si>
    <t xml:space="preserve">          06 历史名城与古迹</t>
  </si>
  <si>
    <t xml:space="preserve">          99 其他文物支出</t>
  </si>
  <si>
    <t xml:space="preserve">      08 广播电视</t>
  </si>
  <si>
    <t xml:space="preserve">          01 行政运行</t>
  </si>
  <si>
    <t xml:space="preserve">          04 广播</t>
  </si>
  <si>
    <t xml:space="preserve">          05 电视</t>
  </si>
  <si>
    <t xml:space="preserve">          99 其他广播电视支出</t>
  </si>
  <si>
    <t xml:space="preserve">      99  其他文化体育与传媒支出</t>
  </si>
  <si>
    <t xml:space="preserve">          02 宣传文化发展专项支出</t>
  </si>
  <si>
    <t xml:space="preserve">          03 文化产业发展专项支出</t>
  </si>
  <si>
    <t xml:space="preserve">          99 其他文化体育与传媒支出</t>
  </si>
  <si>
    <t xml:space="preserve">   208 社会保障和就业支出</t>
  </si>
  <si>
    <t xml:space="preserve">       01 人力资源和社会保障管理事务</t>
  </si>
  <si>
    <t xml:space="preserve">          04 综合业务管理</t>
  </si>
  <si>
    <t xml:space="preserve">          05 劳动保障监察</t>
  </si>
  <si>
    <t xml:space="preserve">          06 就业管理事务</t>
  </si>
  <si>
    <t xml:space="preserve">          07 社会保险业务管理事务</t>
  </si>
  <si>
    <t xml:space="preserve">          08 信息化建设</t>
  </si>
  <si>
    <t xml:space="preserve">          09 社会保险经办机构</t>
  </si>
  <si>
    <t xml:space="preserve">          10 劳动关系和维权</t>
  </si>
  <si>
    <t xml:space="preserve">          11 公共就业服务和职业技能鉴定机构</t>
  </si>
  <si>
    <t xml:space="preserve">          12 劳动人事争议调解仲裁</t>
  </si>
  <si>
    <t xml:space="preserve">          99 其他人力资源和社会保障管理事务支出</t>
  </si>
  <si>
    <t xml:space="preserve">      02 民政管理事务</t>
  </si>
  <si>
    <t xml:space="preserve">          06 民间组织管理</t>
  </si>
  <si>
    <t xml:space="preserve">          07 行政区划和地名管理</t>
  </si>
  <si>
    <t xml:space="preserve">          08 基层政权和社区建设</t>
  </si>
  <si>
    <t xml:space="preserve">          99 其他民政管理事务支出</t>
  </si>
  <si>
    <t xml:space="preserve">      05 行政事业单位离退休</t>
  </si>
  <si>
    <t xml:space="preserve">        01 归口管理的行政单位离退休</t>
  </si>
  <si>
    <t xml:space="preserve">        02 事业单位离退休</t>
  </si>
  <si>
    <t xml:space="preserve">        03 离退休人员管理机构</t>
  </si>
  <si>
    <t xml:space="preserve">        04 未归口管理的行政单位离退休</t>
  </si>
  <si>
    <t xml:space="preserve">        05 机关事业单位基本养老保险缴费支出</t>
  </si>
  <si>
    <t xml:space="preserve">        06 机关事业单位职业年金缴费支出</t>
  </si>
  <si>
    <t xml:space="preserve">        07 对机关事业单位基本养老保险基金的补助</t>
  </si>
  <si>
    <t xml:space="preserve">        99 其他行政事业单位离退休支出</t>
  </si>
  <si>
    <t xml:space="preserve">      06 企业改革补助</t>
  </si>
  <si>
    <t xml:space="preserve">        01 企业关闭破产补助</t>
  </si>
  <si>
    <t xml:space="preserve">        02 厂办大集体改革补助</t>
  </si>
  <si>
    <t xml:space="preserve">        99 其他企业改革发展补助</t>
  </si>
  <si>
    <t xml:space="preserve">      07 就业补助</t>
  </si>
  <si>
    <t xml:space="preserve">        01 就业创业服务补助</t>
  </si>
  <si>
    <t xml:space="preserve">        02 职业培训补贴</t>
  </si>
  <si>
    <t xml:space="preserve">        04 社会保险补贴</t>
  </si>
  <si>
    <t xml:space="preserve">        05 公益性岗位补贴</t>
  </si>
  <si>
    <t xml:space="preserve">        09 职业技能鉴定补贴</t>
  </si>
  <si>
    <t xml:space="preserve">        11 就业见习补贴</t>
  </si>
  <si>
    <t xml:space="preserve">        12 高技能人才培养补助</t>
  </si>
  <si>
    <t xml:space="preserve">        13 求职创业补贴</t>
  </si>
  <si>
    <t xml:space="preserve">        99 其他就业补助支出</t>
  </si>
  <si>
    <t xml:space="preserve">      08 抚恤</t>
  </si>
  <si>
    <t xml:space="preserve">        01 死亡抚恤</t>
  </si>
  <si>
    <t xml:space="preserve">        02 伤残抚恤</t>
  </si>
  <si>
    <t xml:space="preserve">        03 在乡复员、退伍军人生活补助</t>
  </si>
  <si>
    <t xml:space="preserve">        04 优抚事业单位支出</t>
  </si>
  <si>
    <t xml:space="preserve">        05 义务兵优待</t>
  </si>
  <si>
    <t xml:space="preserve">        06 农村籍退役士兵老年生活补助</t>
  </si>
  <si>
    <t xml:space="preserve">        99 其他优抚支出</t>
  </si>
  <si>
    <t xml:space="preserve">      09 退役安置</t>
  </si>
  <si>
    <t xml:space="preserve">        01 退役士兵安置</t>
  </si>
  <si>
    <t xml:space="preserve">        02 军队移交政府离退休干部人员安置</t>
  </si>
  <si>
    <t xml:space="preserve">        03 军队移交政府离退休干部管理机构</t>
  </si>
  <si>
    <t xml:space="preserve">        04 退役士兵管理教育</t>
  </si>
  <si>
    <t xml:space="preserve">        05 军队转业干部安置</t>
  </si>
  <si>
    <t xml:space="preserve">        99 其他退役安置支出</t>
  </si>
  <si>
    <t xml:space="preserve">      10 社会福利</t>
  </si>
  <si>
    <t xml:space="preserve">        01 儿童福利</t>
  </si>
  <si>
    <t xml:space="preserve">        02 老年福利</t>
  </si>
  <si>
    <t xml:space="preserve">        03 假肢矫形</t>
  </si>
  <si>
    <t xml:space="preserve">        04 殡葬</t>
  </si>
  <si>
    <t xml:space="preserve">        05 社会福利事业单位</t>
  </si>
  <si>
    <t xml:space="preserve">        06 其他社会福利支出 </t>
  </si>
  <si>
    <t xml:space="preserve">      11 残疾人事业</t>
  </si>
  <si>
    <t xml:space="preserve">          04 残疾人康复</t>
  </si>
  <si>
    <t xml:space="preserve">          05 残疾人就业和扶贫</t>
  </si>
  <si>
    <t xml:space="preserve">          06 残疾人体育</t>
  </si>
  <si>
    <t xml:space="preserve">          07 残疾人生活和护理补贴</t>
  </si>
  <si>
    <t xml:space="preserve">          99 其他残疾人事业支出</t>
  </si>
  <si>
    <t xml:space="preserve">      16 红十字事业</t>
  </si>
  <si>
    <t xml:space="preserve">          99 其他红十字事业支出</t>
  </si>
  <si>
    <t xml:space="preserve">      19 最低生活保障</t>
  </si>
  <si>
    <t xml:space="preserve">          01 城市最低生活保障金支出</t>
  </si>
  <si>
    <t xml:space="preserve">          02 农村最低生活保障金支出</t>
  </si>
  <si>
    <t xml:space="preserve">     20 临时救助</t>
  </si>
  <si>
    <t xml:space="preserve">          01 临时救助支出</t>
  </si>
  <si>
    <t xml:space="preserve">          02 流浪乞讨人员救助支出</t>
  </si>
  <si>
    <t xml:space="preserve">     25 其他生活救助</t>
  </si>
  <si>
    <t xml:space="preserve">         01 其他城市生活救助</t>
  </si>
  <si>
    <t xml:space="preserve">         02 其他农村生活救助</t>
  </si>
  <si>
    <t xml:space="preserve">     26 财政对基本养老保险基金的补助</t>
  </si>
  <si>
    <t xml:space="preserve">         01 财政对企业职工基本养老保险基金的补助</t>
  </si>
  <si>
    <t xml:space="preserve">         02 财政对城乡居民基本养老保险基金的补助</t>
  </si>
  <si>
    <t xml:space="preserve">         99 财政对其他基本养老凹陷基金的补助</t>
  </si>
  <si>
    <t xml:space="preserve">     27 财政对其他社会保险基金的补助</t>
  </si>
  <si>
    <t xml:space="preserve">         01 财政对事业保险基金的补助</t>
  </si>
  <si>
    <t xml:space="preserve">         02 财政对工伤保险基金的补助</t>
  </si>
  <si>
    <t xml:space="preserve">         03 财政对生育保险基金的补助</t>
  </si>
  <si>
    <t xml:space="preserve">         99 其他财政对社会保险基金的补助</t>
  </si>
  <si>
    <t xml:space="preserve">     99 其他社会保障和就业支出</t>
  </si>
  <si>
    <t xml:space="preserve">         01 其他社会保障和就业支出</t>
  </si>
  <si>
    <t xml:space="preserve">  210 卫生健康支出</t>
  </si>
  <si>
    <t xml:space="preserve">     01 卫生健康管理事务</t>
  </si>
  <si>
    <t xml:space="preserve">          99 其他卫生健康管理事务支出</t>
  </si>
  <si>
    <t xml:space="preserve">      02 公立医院</t>
  </si>
  <si>
    <t xml:space="preserve">         01 综合医院</t>
  </si>
  <si>
    <t xml:space="preserve">         02 中医（民族）医院</t>
  </si>
  <si>
    <t xml:space="preserve">         03 传染病医院</t>
  </si>
  <si>
    <t xml:space="preserve">         04 职业病防治医院</t>
  </si>
  <si>
    <t xml:space="preserve">         05 精神病医院</t>
  </si>
  <si>
    <t xml:space="preserve">         06 妇产医院</t>
  </si>
  <si>
    <t xml:space="preserve">         07 儿童医院</t>
  </si>
  <si>
    <t xml:space="preserve">         08 其他专科医院</t>
  </si>
  <si>
    <t xml:space="preserve">         09 福利医院</t>
  </si>
  <si>
    <t xml:space="preserve">         10 行业医院</t>
  </si>
  <si>
    <t xml:space="preserve">         11 处理医疗欠费</t>
  </si>
  <si>
    <t xml:space="preserve">         99 其他公立医院支出</t>
  </si>
  <si>
    <t xml:space="preserve">      03 基层医疗卫生机构</t>
  </si>
  <si>
    <t xml:space="preserve">         01 城市社区卫生机构</t>
  </si>
  <si>
    <t xml:space="preserve">         02 乡镇卫生院</t>
  </si>
  <si>
    <t xml:space="preserve">         99 其他基层医疗卫生机构支出</t>
  </si>
  <si>
    <t xml:space="preserve">      04 公共卫生</t>
  </si>
  <si>
    <t xml:space="preserve">        01 疾病预防控制机构</t>
  </si>
  <si>
    <t xml:space="preserve">        02 卫生监督机构</t>
  </si>
  <si>
    <t xml:space="preserve">        03 妇幼保健机构</t>
  </si>
  <si>
    <t xml:space="preserve">        04 精神卫生机构</t>
  </si>
  <si>
    <t xml:space="preserve">        05 应急救治机构</t>
  </si>
  <si>
    <t xml:space="preserve">        06 采供血机构</t>
  </si>
  <si>
    <t xml:space="preserve">        07 其他专业公共卫生机构</t>
  </si>
  <si>
    <t xml:space="preserve">        08 基本公共卫生服务</t>
  </si>
  <si>
    <t xml:space="preserve">        09 重大公共卫生专项</t>
  </si>
  <si>
    <t xml:space="preserve">        10 突发公共卫生事件应急处理</t>
  </si>
  <si>
    <t xml:space="preserve">        99 其他公共卫生支出</t>
  </si>
  <si>
    <t xml:space="preserve">     07 计划生育事务</t>
  </si>
  <si>
    <t xml:space="preserve">        16 计划生育机构</t>
  </si>
  <si>
    <t xml:space="preserve">        17 计划生育服务</t>
  </si>
  <si>
    <t xml:space="preserve">        99 其他计划生育事务支出</t>
  </si>
  <si>
    <t xml:space="preserve">      11 行政事业单位医疗</t>
  </si>
  <si>
    <t xml:space="preserve">          01 行政单位医疗</t>
  </si>
  <si>
    <t xml:space="preserve">          02 事业单位医疗</t>
  </si>
  <si>
    <t xml:space="preserve">          03 公务员医疗补助</t>
  </si>
  <si>
    <t xml:space="preserve">          99 其他行政事业单位医疗支出</t>
  </si>
  <si>
    <t xml:space="preserve">      12 财政对基本医疗保险基金的补助</t>
  </si>
  <si>
    <t xml:space="preserve">          01 财政对职工基本医疗保险基金的补助</t>
  </si>
  <si>
    <t xml:space="preserve">          02 财政对城乡居民基本医疗保险基金的补助</t>
  </si>
  <si>
    <t xml:space="preserve">          99 财政对其他基本医疗保险基金的补助</t>
  </si>
  <si>
    <t xml:space="preserve">      13 医疗救助</t>
  </si>
  <si>
    <t xml:space="preserve">          01 城乡医疗救助</t>
  </si>
  <si>
    <t xml:space="preserve">          02 疾病应急救助</t>
  </si>
  <si>
    <t xml:space="preserve">          99 其他医疗救助支出</t>
  </si>
  <si>
    <t xml:space="preserve">      14 优抚对象医疗</t>
  </si>
  <si>
    <t xml:space="preserve">         01 优抚对象医疗救助</t>
  </si>
  <si>
    <t xml:space="preserve">         99 其他优抚对象医疗支出</t>
  </si>
  <si>
    <t xml:space="preserve">     99 其他卫生健康支出</t>
  </si>
  <si>
    <t xml:space="preserve">        01 其他卫生健康支出</t>
  </si>
  <si>
    <t xml:space="preserve">  211 节能环保支出</t>
  </si>
  <si>
    <t xml:space="preserve">     01 环境保护管理事务</t>
  </si>
  <si>
    <t xml:space="preserve">          04 环境保护宣传</t>
  </si>
  <si>
    <t xml:space="preserve">          05 环境保护法规、规划及标准</t>
  </si>
  <si>
    <t xml:space="preserve">          06 环境国际合作及履约</t>
  </si>
  <si>
    <t xml:space="preserve">          07 环境保护行政许可</t>
  </si>
  <si>
    <t xml:space="preserve">          99 其他环境保护管理事务支出</t>
  </si>
  <si>
    <t xml:space="preserve">     06 退耕还林</t>
  </si>
  <si>
    <t xml:space="preserve">        02 退耕现金</t>
  </si>
  <si>
    <t xml:space="preserve">        03 退耕还林粮食折现补贴</t>
  </si>
  <si>
    <t xml:space="preserve">        04 退耕还林粮食费用补贴</t>
  </si>
  <si>
    <t xml:space="preserve">        05 退耕还林工程建设</t>
  </si>
  <si>
    <t xml:space="preserve">        99 其他退耕还林支出</t>
  </si>
  <si>
    <t xml:space="preserve">   212 城乡社区支出</t>
  </si>
  <si>
    <t xml:space="preserve">     01 城乡社区管理事务</t>
  </si>
  <si>
    <t xml:space="preserve">        04 城管执法</t>
  </si>
  <si>
    <t xml:space="preserve">        05 工程建设标准规范编制与监管</t>
  </si>
  <si>
    <t xml:space="preserve">        06 工程建设管理</t>
  </si>
  <si>
    <t xml:space="preserve">        07 市政公用行业市场监管</t>
  </si>
  <si>
    <t xml:space="preserve">        09 住宅建设与房地产市场管理</t>
  </si>
  <si>
    <t xml:space="preserve">        10 职业资格注册、资质审查</t>
  </si>
  <si>
    <t xml:space="preserve">        99 其他城乡社区管理事务支出</t>
  </si>
  <si>
    <t xml:space="preserve">     03 城乡社区公共设施</t>
  </si>
  <si>
    <t xml:space="preserve">        03 小城镇基础设施建设</t>
  </si>
  <si>
    <t xml:space="preserve">        99 其他城乡社区公共设施支出</t>
  </si>
  <si>
    <t xml:space="preserve">     05 城乡社区环境卫生</t>
  </si>
  <si>
    <t xml:space="preserve">        01 城乡社区环境卫生</t>
  </si>
  <si>
    <t xml:space="preserve">     99 其他城乡社区支出</t>
  </si>
  <si>
    <t xml:space="preserve">        99 其他城乡社区支出</t>
  </si>
  <si>
    <t xml:space="preserve">  213 农林水支出</t>
  </si>
  <si>
    <t xml:space="preserve">     01 农业</t>
  </si>
  <si>
    <t xml:space="preserve">         04 事业运行</t>
  </si>
  <si>
    <t xml:space="preserve">         05 农垦运行</t>
  </si>
  <si>
    <t xml:space="preserve">         06 科技转化与推广服务</t>
  </si>
  <si>
    <t xml:space="preserve">         08 病虫害控制</t>
  </si>
  <si>
    <t xml:space="preserve">         09 农产品质量安全</t>
  </si>
  <si>
    <t xml:space="preserve">         10 执法监管</t>
  </si>
  <si>
    <t xml:space="preserve">         11 统计监测与信息服务</t>
  </si>
  <si>
    <t xml:space="preserve">         12 农业行业业务管理</t>
  </si>
  <si>
    <t xml:space="preserve">         14 对外交与合作</t>
  </si>
  <si>
    <t xml:space="preserve">         19 防灾救灾</t>
  </si>
  <si>
    <t xml:space="preserve">         20 稳定农民收入补贴</t>
  </si>
  <si>
    <t xml:space="preserve">         21 农业结构调整补贴</t>
  </si>
  <si>
    <t xml:space="preserve">         22 农业生产支持补贴</t>
  </si>
  <si>
    <t xml:space="preserve">         24 农业组织化与产业化经营</t>
  </si>
  <si>
    <t xml:space="preserve">         25 农产品加工与促销</t>
  </si>
  <si>
    <t xml:space="preserve">         26 农村公益事业</t>
  </si>
  <si>
    <t xml:space="preserve">         35 农业资源保护修复与利用</t>
  </si>
  <si>
    <t xml:space="preserve">         42 农村道路建设</t>
  </si>
  <si>
    <t xml:space="preserve">         48 成品油价格改革对渔业的补贴</t>
  </si>
  <si>
    <t xml:space="preserve">         52 对高校毕业生到基层任职补贴</t>
  </si>
  <si>
    <t xml:space="preserve">         99 其他农业支出</t>
  </si>
  <si>
    <t xml:space="preserve">      02 林业</t>
  </si>
  <si>
    <t xml:space="preserve">          02一般行政管理事务</t>
  </si>
  <si>
    <t xml:space="preserve">          04 事业机构</t>
  </si>
  <si>
    <t xml:space="preserve">          05 森林培育</t>
  </si>
  <si>
    <t xml:space="preserve">          06 技术推广与转化</t>
  </si>
  <si>
    <t xml:space="preserve">          07 森林资源管理</t>
  </si>
  <si>
    <t xml:space="preserve">          09 森林生态效益补偿</t>
  </si>
  <si>
    <t xml:space="preserve">          10 自然保护区等管理</t>
  </si>
  <si>
    <t xml:space="preserve">          11 动植物保护</t>
  </si>
  <si>
    <t xml:space="preserve">          12 湿地保护</t>
  </si>
  <si>
    <t xml:space="preserve">          13 执法与监督</t>
  </si>
  <si>
    <t xml:space="preserve">          17 防沙治沙</t>
  </si>
  <si>
    <t xml:space="preserve">          20 对外合作与交流</t>
  </si>
  <si>
    <t xml:space="preserve">          21 产业化管理</t>
  </si>
  <si>
    <t xml:space="preserve">          23 信息管理</t>
  </si>
  <si>
    <t xml:space="preserve">          26 林区公共支出</t>
  </si>
  <si>
    <t xml:space="preserve">          27 贷款贴息</t>
  </si>
  <si>
    <t xml:space="preserve">          32 成品油价格改革对林业的补贴</t>
  </si>
  <si>
    <t xml:space="preserve">          34 防灾减灾</t>
  </si>
  <si>
    <t xml:space="preserve">          99 其他林业和草原支出</t>
  </si>
  <si>
    <t xml:space="preserve">      03 水利</t>
  </si>
  <si>
    <t xml:space="preserve">          02 一般行政管理事务 </t>
  </si>
  <si>
    <t xml:space="preserve">          04 水利行业业物管理</t>
  </si>
  <si>
    <t xml:space="preserve">          05 水利工程建设</t>
  </si>
  <si>
    <t xml:space="preserve">          06 水利工程运行与维护</t>
  </si>
  <si>
    <t xml:space="preserve">          07 长江黄河等流域管理</t>
  </si>
  <si>
    <t xml:space="preserve">          08 水利前期工作</t>
  </si>
  <si>
    <t xml:space="preserve">          09 水利执法监督</t>
  </si>
  <si>
    <t xml:space="preserve">          10 水土保持</t>
  </si>
  <si>
    <t xml:space="preserve">          11 水资源节约管理与保护</t>
  </si>
  <si>
    <t xml:space="preserve">          12 水质检测</t>
  </si>
  <si>
    <t xml:space="preserve">          13 水文测报</t>
  </si>
  <si>
    <t xml:space="preserve">          14 防汛</t>
  </si>
  <si>
    <t xml:space="preserve">          15 抗旱</t>
  </si>
  <si>
    <t xml:space="preserve">          16 农田水利</t>
  </si>
  <si>
    <t xml:space="preserve">          17 水利技术推广</t>
  </si>
  <si>
    <t xml:space="preserve">          18 国际河流治理与管理</t>
  </si>
  <si>
    <t xml:space="preserve">          19 江河湖库水系综合整治</t>
  </si>
  <si>
    <t xml:space="preserve">          21 大中型水库移民后期扶持专项支出</t>
  </si>
  <si>
    <t xml:space="preserve">          22 水利安全监督</t>
  </si>
  <si>
    <t xml:space="preserve">          33 信息管理</t>
  </si>
  <si>
    <t xml:space="preserve">          34 水利建设移民支出</t>
  </si>
  <si>
    <t xml:space="preserve">          35 农村人蓄饮水</t>
  </si>
  <si>
    <t xml:space="preserve">          99 其他水利支出</t>
  </si>
  <si>
    <t xml:space="preserve">      05 扶贫</t>
  </si>
  <si>
    <t xml:space="preserve">          04 农村基础设施建设</t>
  </si>
  <si>
    <t xml:space="preserve">          05 生产发展</t>
  </si>
  <si>
    <t xml:space="preserve">          06 社会发展</t>
  </si>
  <si>
    <t xml:space="preserve">          07 扶贫贷款奖补和贴息</t>
  </si>
  <si>
    <t xml:space="preserve">          08 “山西”农业建设专项补助</t>
  </si>
  <si>
    <t xml:space="preserve">          50 扶贫事业机构</t>
  </si>
  <si>
    <t xml:space="preserve">          99 其他扶贫支出</t>
  </si>
  <si>
    <t xml:space="preserve">      06 农业综合开发</t>
  </si>
  <si>
    <t xml:space="preserve">          02 土地治理</t>
  </si>
  <si>
    <t xml:space="preserve">          03 产业化发展</t>
  </si>
  <si>
    <t xml:space="preserve">          04 创新示范</t>
  </si>
  <si>
    <t xml:space="preserve">          99 其他农业综合开发支出</t>
  </si>
  <si>
    <t xml:space="preserve">      07 农村综合改革</t>
  </si>
  <si>
    <t xml:space="preserve">          01 对村级一事一议的补贴</t>
  </si>
  <si>
    <t xml:space="preserve">          04 国有农场办社会职能改革补助</t>
  </si>
  <si>
    <t xml:space="preserve">          05 对村民委员会和村党支部的补贴</t>
  </si>
  <si>
    <t xml:space="preserve">          06 对村集体经济组织的补助</t>
  </si>
  <si>
    <t xml:space="preserve">          07 农村综合改革示范试点补助</t>
  </si>
  <si>
    <t xml:space="preserve">          99 其他农村综合改革支出</t>
  </si>
  <si>
    <t xml:space="preserve">   214 交通运输支出</t>
  </si>
  <si>
    <t xml:space="preserve">      01 公路水路运输</t>
  </si>
  <si>
    <t xml:space="preserve">         04 公路建设</t>
  </si>
  <si>
    <t xml:space="preserve">         06 公路养护</t>
  </si>
  <si>
    <t xml:space="preserve">         09 交通运输信息化建设</t>
  </si>
  <si>
    <t xml:space="preserve">         10 公路和运输安全</t>
  </si>
  <si>
    <t xml:space="preserve">         11 公路还贷专项</t>
  </si>
  <si>
    <t xml:space="preserve">         12 公路运输管理</t>
  </si>
  <si>
    <t xml:space="preserve">         14 公路和运输技术标准化建设</t>
  </si>
  <si>
    <t xml:space="preserve">         22 港口设施</t>
  </si>
  <si>
    <t xml:space="preserve">         23 航道维护</t>
  </si>
  <si>
    <t xml:space="preserve">         27 船舶检验</t>
  </si>
  <si>
    <t xml:space="preserve">         28 救助打捞</t>
  </si>
  <si>
    <t xml:space="preserve">         29 内河运输</t>
  </si>
  <si>
    <t xml:space="preserve">         30 远洋运输</t>
  </si>
  <si>
    <t xml:space="preserve">         31 海事管理</t>
  </si>
  <si>
    <t xml:space="preserve">         33 航标事业发展支出</t>
  </si>
  <si>
    <t xml:space="preserve">         36 水路运输管理支出</t>
  </si>
  <si>
    <t xml:space="preserve">         38 口岸建设</t>
  </si>
  <si>
    <t xml:space="preserve">         39 取消政府还贷二级公路收费专项支出</t>
  </si>
  <si>
    <t xml:space="preserve">         99 其他公路水路运输支出铁路运输</t>
  </si>
  <si>
    <t xml:space="preserve">     04 成品油价格改革对交通运输的补贴</t>
  </si>
  <si>
    <t xml:space="preserve">         01 对城市公交的补贴</t>
  </si>
  <si>
    <t xml:space="preserve">         02 对农村道路客运的补贴</t>
  </si>
  <si>
    <t xml:space="preserve">         03 对出租车的补贴</t>
  </si>
  <si>
    <t xml:space="preserve">         99 成品油价格改革补贴其他支出</t>
  </si>
  <si>
    <t xml:space="preserve">     06 车辆购置税支出</t>
  </si>
  <si>
    <t xml:space="preserve">         01 车辆购置税用于公路等基础设施建设支出</t>
  </si>
  <si>
    <t xml:space="preserve">         02 车辆购置税用于农村公路建设支出</t>
  </si>
  <si>
    <t xml:space="preserve">         03 车辆购置税用于老旧汽车报废更新补贴</t>
  </si>
  <si>
    <t xml:space="preserve">         99 车辆购置税其他支出</t>
  </si>
  <si>
    <t xml:space="preserve">     99 其他交通运输支出</t>
  </si>
  <si>
    <t xml:space="preserve">         01 公共交通运营补贴</t>
  </si>
  <si>
    <t xml:space="preserve">         99 其他交通运输支出</t>
  </si>
  <si>
    <r>
      <t xml:space="preserve">   </t>
    </r>
    <r>
      <rPr>
        <sz val="12"/>
        <color indexed="8"/>
        <rFont val="黑体"/>
        <family val="3"/>
      </rPr>
      <t>215 资源勘探信息等支出</t>
    </r>
  </si>
  <si>
    <t xml:space="preserve">     08 支持中小企业发展和管理支出</t>
  </si>
  <si>
    <t xml:space="preserve">          04 科技型中小企业技术创新基金</t>
  </si>
  <si>
    <t xml:space="preserve">          05 中小企业发展专项</t>
  </si>
  <si>
    <t xml:space="preserve">          99 其他支持中小企业发展和管理支出</t>
  </si>
  <si>
    <t xml:space="preserve">  216 商业服务业等支出</t>
  </si>
  <si>
    <t xml:space="preserve">    02 商业流通事务</t>
  </si>
  <si>
    <t xml:space="preserve">          16 食品流通安全补贴</t>
  </si>
  <si>
    <t xml:space="preserve">          17 市场监测及信息管理</t>
  </si>
  <si>
    <t xml:space="preserve">          18 民贸企业补贴</t>
  </si>
  <si>
    <t xml:space="preserve">          19 民贸民品贷款贴息</t>
  </si>
  <si>
    <t xml:space="preserve">          50 事业运行</t>
  </si>
  <si>
    <t xml:space="preserve">          99 其他商业流通事务支出</t>
  </si>
  <si>
    <t xml:space="preserve">  220 自然资源海洋气象等支出</t>
  </si>
  <si>
    <t xml:space="preserve">    01 自然资源事务</t>
  </si>
  <si>
    <t xml:space="preserve">          04 自然资源规划及管理</t>
  </si>
  <si>
    <t xml:space="preserve">          05 土地资源调查</t>
  </si>
  <si>
    <t xml:space="preserve">          06 土地资源利用与保护</t>
  </si>
  <si>
    <t xml:space="preserve">          07 自然资源社会公益服务</t>
  </si>
  <si>
    <t xml:space="preserve">          08 自然资源行业业务管理</t>
  </si>
  <si>
    <t xml:space="preserve">          09 自然资源调查</t>
  </si>
  <si>
    <t xml:space="preserve">          10 国土整治</t>
  </si>
  <si>
    <t xml:space="preserve">          11 地质灾害防治</t>
  </si>
  <si>
    <t xml:space="preserve">          12 土地资源储备支出</t>
  </si>
  <si>
    <t xml:space="preserve">          13 地质矿产资源与环境调查</t>
  </si>
  <si>
    <t xml:space="preserve">          14 地质矿产资源利用与保护</t>
  </si>
  <si>
    <t xml:space="preserve">          15 地质转产项目财政贴息</t>
  </si>
  <si>
    <t xml:space="preserve">          16 国外风险勘察</t>
  </si>
  <si>
    <t xml:space="preserve">          19 地质勘察基金（周转金）支出</t>
  </si>
  <si>
    <t xml:space="preserve">          99 其他国土资源事务支出</t>
  </si>
  <si>
    <t xml:space="preserve">  221 住房保障支出</t>
  </si>
  <si>
    <t xml:space="preserve">     01 保障性安居工程支出</t>
  </si>
  <si>
    <t xml:space="preserve">         01 廉租住房</t>
  </si>
  <si>
    <t xml:space="preserve">         02 沉陷区治理</t>
  </si>
  <si>
    <t xml:space="preserve">         03 棚户区改造</t>
  </si>
  <si>
    <t xml:space="preserve">         04 少数民族地区游牧民定居工程</t>
  </si>
  <si>
    <t xml:space="preserve">         05 农村危房改造</t>
  </si>
  <si>
    <t xml:space="preserve">         06 公共租赁住房</t>
  </si>
  <si>
    <t xml:space="preserve">         07 保障性住房租金补贴</t>
  </si>
  <si>
    <t xml:space="preserve">         99 其他保障性安居工程支出</t>
  </si>
  <si>
    <t xml:space="preserve">  222 粮油物资储备支出</t>
  </si>
  <si>
    <t xml:space="preserve">     04 粮油储备</t>
  </si>
  <si>
    <t xml:space="preserve">          01 储备粮油补贴</t>
  </si>
  <si>
    <t xml:space="preserve">          02 储备粮油价差补贴</t>
  </si>
  <si>
    <t xml:space="preserve">          03 储备粮（油）库建设</t>
  </si>
  <si>
    <t xml:space="preserve">          04 最低收购价政策支出</t>
  </si>
  <si>
    <t xml:space="preserve">          99 其他粮油储备支出</t>
  </si>
  <si>
    <t xml:space="preserve">  224 灾害防治及应急管理支出</t>
  </si>
  <si>
    <t xml:space="preserve">    01 应急管理事务</t>
  </si>
  <si>
    <t xml:space="preserve">          04 灾害风险防治</t>
  </si>
  <si>
    <t xml:space="preserve">          05 国务院安委会专项</t>
  </si>
  <si>
    <t xml:space="preserve">          06 安全监管</t>
  </si>
  <si>
    <t xml:space="preserve">          07 安全生产基础</t>
  </si>
  <si>
    <t xml:space="preserve">          08 应急救援</t>
  </si>
  <si>
    <t xml:space="preserve">          09 应急管理</t>
  </si>
  <si>
    <t xml:space="preserve">          99 其他应急管理事务支出</t>
  </si>
  <si>
    <t xml:space="preserve">    02 消防事务</t>
  </si>
  <si>
    <t xml:space="preserve">          04 消防应急救援</t>
  </si>
  <si>
    <t xml:space="preserve">          99 其他消防事务支出</t>
  </si>
  <si>
    <t xml:space="preserve">     05 地震事务</t>
  </si>
  <si>
    <t xml:space="preserve">          04 地震监测</t>
  </si>
  <si>
    <t xml:space="preserve">          05 地震灾害预报</t>
  </si>
  <si>
    <t xml:space="preserve">          06 地震灾害预防</t>
  </si>
  <si>
    <t xml:space="preserve">          07 地震应急救援</t>
  </si>
  <si>
    <t xml:space="preserve">          08 地震环境探察</t>
  </si>
  <si>
    <t xml:space="preserve">          09 防震减灾信息管理</t>
  </si>
  <si>
    <t xml:space="preserve">          10 防震减灾基础管理</t>
  </si>
  <si>
    <t xml:space="preserve">          50 地震事业机构</t>
  </si>
  <si>
    <t xml:space="preserve">          99 其他地震事务支出</t>
  </si>
  <si>
    <t xml:space="preserve">  227 预备费</t>
  </si>
  <si>
    <t xml:space="preserve">  229 其他支出</t>
  </si>
  <si>
    <t xml:space="preserve">     02 年初预留</t>
  </si>
  <si>
    <t xml:space="preserve">     99 其他支出</t>
  </si>
  <si>
    <t xml:space="preserve">         01 其他支出</t>
  </si>
  <si>
    <t xml:space="preserve">  232 债务付息支出</t>
  </si>
  <si>
    <t xml:space="preserve">     03 地方政府一般债务付息支出</t>
  </si>
  <si>
    <t xml:space="preserve">         01 地方政府一般债券付息支出</t>
  </si>
  <si>
    <t xml:space="preserve">         02 地方政府向外国政府借款付息支出</t>
  </si>
  <si>
    <t xml:space="preserve">         03 地方政府向国家组织借款付息支出</t>
  </si>
  <si>
    <t xml:space="preserve">         04 地方政府其他一般债务付息支出</t>
  </si>
  <si>
    <t xml:space="preserve">     02 住房改革支出</t>
  </si>
  <si>
    <t xml:space="preserve">         01 住房公积金</t>
  </si>
  <si>
    <t xml:space="preserve">         02 提租补贴</t>
  </si>
  <si>
    <t xml:space="preserve">         03 购房补贴</t>
  </si>
  <si>
    <t xml:space="preserve">     01 粮油事务</t>
  </si>
  <si>
    <t xml:space="preserve">          04 粮食财务与审计支出</t>
  </si>
  <si>
    <t xml:space="preserve">          05 粮食信息统计</t>
  </si>
  <si>
    <t xml:space="preserve">          06 粮食专项业务活动</t>
  </si>
  <si>
    <t xml:space="preserve">          07 国家粮油差价补贴</t>
  </si>
  <si>
    <t xml:space="preserve">          12 粮食财务挂账利息补贴</t>
  </si>
  <si>
    <t xml:space="preserve">          13 粮食财务挂账消化款</t>
  </si>
  <si>
    <t xml:space="preserve">          14 处理陈化粮补贴</t>
  </si>
  <si>
    <t xml:space="preserve">          15 粮食风险基金</t>
  </si>
  <si>
    <t xml:space="preserve">          18 粮食市场调控专项资金</t>
  </si>
  <si>
    <t xml:space="preserve">          99 其他粮油事务支出</t>
  </si>
  <si>
    <t xml:space="preserve">     01 中央政府国内债务付息支出</t>
  </si>
  <si>
    <t xml:space="preserve">     02 中央政府锅碗债务付息支出</t>
  </si>
  <si>
    <t>表四</t>
  </si>
  <si>
    <t>2019年右玉县公共财政预算支出分经济科目表</t>
  </si>
  <si>
    <t>经济科目名称</t>
  </si>
  <si>
    <t>备注</t>
  </si>
  <si>
    <t>501 机关工作福利支出</t>
  </si>
  <si>
    <t xml:space="preserve">    01 工资奖金津补贴</t>
  </si>
  <si>
    <t xml:space="preserve">    02 社会保障缴费</t>
  </si>
  <si>
    <t xml:space="preserve">    03 住房公积金</t>
  </si>
  <si>
    <t xml:space="preserve">    99 其他工资福利支出</t>
  </si>
  <si>
    <t>502 机关商品和服务支出</t>
  </si>
  <si>
    <t xml:space="preserve">    01 办公经费</t>
  </si>
  <si>
    <t xml:space="preserve">    02 会议费</t>
  </si>
  <si>
    <t xml:space="preserve">    03 培训费</t>
  </si>
  <si>
    <t xml:space="preserve">    04 专用材料购置费</t>
  </si>
  <si>
    <t xml:space="preserve">    05 委托业务费</t>
  </si>
  <si>
    <t xml:space="preserve">    06 公务接待费</t>
  </si>
  <si>
    <t xml:space="preserve">    07 因公出国（境）费用</t>
  </si>
  <si>
    <t xml:space="preserve">    08 公务用车运行维护费</t>
  </si>
  <si>
    <t xml:space="preserve">    09 维修（护）费</t>
  </si>
  <si>
    <t xml:space="preserve">    99 其他商品和服务支出</t>
  </si>
  <si>
    <t>503 机关资本性支出（一）</t>
  </si>
  <si>
    <t xml:space="preserve">    01 房屋建筑物构建</t>
  </si>
  <si>
    <t xml:space="preserve">    02 基础设施建设</t>
  </si>
  <si>
    <t xml:space="preserve">    03 公务用车购置</t>
  </si>
  <si>
    <t xml:space="preserve">    05 土地征迁补偿和安置支出</t>
  </si>
  <si>
    <t xml:space="preserve">    06 设备购置</t>
  </si>
  <si>
    <t xml:space="preserve">    07 大型修缮</t>
  </si>
  <si>
    <t xml:space="preserve">    99 其他资本性支出</t>
  </si>
  <si>
    <t>504 机关资本性支出（二）</t>
  </si>
  <si>
    <t xml:space="preserve">    04 设备购置</t>
  </si>
  <si>
    <t xml:space="preserve">    05 大型修缮</t>
  </si>
  <si>
    <t>505 对事业单位经常性补助</t>
  </si>
  <si>
    <t xml:space="preserve">    01 工资福利支出</t>
  </si>
  <si>
    <t xml:space="preserve">    02 商品和服务支出</t>
  </si>
  <si>
    <t xml:space="preserve">    99 其他对事业单位补助</t>
  </si>
  <si>
    <t>506 对事业单位资本性补助</t>
  </si>
  <si>
    <t xml:space="preserve">    01 资本性支出（一）</t>
  </si>
  <si>
    <t xml:space="preserve">    02 资本性支出（二）</t>
  </si>
  <si>
    <t>507 对企业补助</t>
  </si>
  <si>
    <t xml:space="preserve">    01 费用补贴</t>
  </si>
  <si>
    <t xml:space="preserve">    02 利息补贴</t>
  </si>
  <si>
    <t xml:space="preserve">    99 其他对企业补助</t>
  </si>
  <si>
    <t>508 对企业资本性支出</t>
  </si>
  <si>
    <t xml:space="preserve">    01 对企业资本性支出（一）</t>
  </si>
  <si>
    <t xml:space="preserve">    02 对企业资本性支出（二）</t>
  </si>
  <si>
    <t>509 对个人和家庭的补助</t>
  </si>
  <si>
    <t xml:space="preserve">    01 社会福利和救助</t>
  </si>
  <si>
    <t xml:space="preserve">    02 助学金</t>
  </si>
  <si>
    <t xml:space="preserve">    03 个人农业生产补贴</t>
  </si>
  <si>
    <t xml:space="preserve">    05 离退休费</t>
  </si>
  <si>
    <t xml:space="preserve">    99 其他对个人和家庭补助</t>
  </si>
  <si>
    <t>510 对社会保障基金补助</t>
  </si>
  <si>
    <t xml:space="preserve">    02 对社会保险基金补助</t>
  </si>
  <si>
    <t xml:space="preserve">    03 补充全国社会保障基金</t>
  </si>
  <si>
    <t>511 债务利息及费用支出</t>
  </si>
  <si>
    <t xml:space="preserve">    01 国内债务付息</t>
  </si>
  <si>
    <t xml:space="preserve">    02 国外债务付息</t>
  </si>
  <si>
    <t xml:space="preserve">    03 国内债务发行费用</t>
  </si>
  <si>
    <t xml:space="preserve">    04 国外债务发行费用</t>
  </si>
  <si>
    <t>512 债务还本支出</t>
  </si>
  <si>
    <t xml:space="preserve">    01 国内债务还本</t>
  </si>
  <si>
    <t xml:space="preserve">    02 国外债务还本</t>
  </si>
  <si>
    <t>514 预备费及预留</t>
  </si>
  <si>
    <t xml:space="preserve">    01 预备费</t>
  </si>
  <si>
    <t xml:space="preserve">    02 预留</t>
  </si>
  <si>
    <t>599 其他支出</t>
  </si>
  <si>
    <t xml:space="preserve">    06 赠与</t>
  </si>
  <si>
    <t xml:space="preserve">    07 国家赔偿费用支出</t>
  </si>
  <si>
    <t xml:space="preserve">    08 对民间非营利组织和群众性自治组织补贴</t>
  </si>
  <si>
    <t xml:space="preserve">    99 其他支出</t>
  </si>
  <si>
    <t>表五</t>
  </si>
  <si>
    <t>2019年右玉县政府性基金收入预算表</t>
  </si>
  <si>
    <t>一、国有土地使用权出让收入</t>
  </si>
  <si>
    <t>二、国有土地收益基金收入</t>
  </si>
  <si>
    <t xml:space="preserve">三、农业土地开发资金收入  </t>
  </si>
  <si>
    <t>合  计</t>
  </si>
  <si>
    <t>表六</t>
  </si>
  <si>
    <t>2019年右玉县政府性基金支出分功能科目表</t>
  </si>
  <si>
    <t>一、城乡社区支出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</si>
  <si>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</si>
  <si>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</si>
  <si>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</si>
  <si>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</si>
  <si>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</si>
  <si>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</si>
  <si>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</si>
  <si>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</si>
  <si>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</si>
  <si>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</si>
  <si>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</si>
  <si>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国有土地收益基金支出</t>
  </si>
  <si>
    <t xml:space="preserve">      其他国有土地收益基金支出</t>
  </si>
  <si>
    <t xml:space="preserve">   城市基础设施配套费安排的支出</t>
  </si>
  <si>
    <t xml:space="preserve">      城市公共设施</t>
  </si>
  <si>
    <t xml:space="preserve">      其他城市基础设施配套费安排的支出</t>
  </si>
  <si>
    <t>二、其他政府性基金支出</t>
  </si>
  <si>
    <t xml:space="preserve">      彩票发行机构业务费</t>
  </si>
  <si>
    <t xml:space="preserve">      彩票公益金安排的支出</t>
  </si>
  <si>
    <t>三、债务付息支出</t>
  </si>
  <si>
    <t>政府性基金预算支出</t>
  </si>
  <si>
    <t>上解上级支出</t>
  </si>
  <si>
    <t>补助下级支出</t>
  </si>
  <si>
    <t>调出资金</t>
  </si>
  <si>
    <t>结转下年</t>
  </si>
  <si>
    <t>表七</t>
  </si>
  <si>
    <t>2019年右玉县社会保险基金预算收入表</t>
  </si>
  <si>
    <t xml:space="preserve"> 项   目</t>
  </si>
  <si>
    <t>备  注</t>
  </si>
  <si>
    <t>102 社会保险基金收入</t>
  </si>
  <si>
    <t xml:space="preserve">   01 企业职工基本养老保险基金收入</t>
  </si>
  <si>
    <t xml:space="preserve">       01 企业职工基本养老保险基金</t>
  </si>
  <si>
    <t xml:space="preserve">       02 企业职工基本养老保险基金财政补贴收入</t>
  </si>
  <si>
    <t xml:space="preserve">       03  企业职工基本养老保险基金财政利息收入</t>
  </si>
  <si>
    <t xml:space="preserve">       04  企业职工基本养老保险基金财政委托投资收益</t>
  </si>
  <si>
    <t xml:space="preserve">       99 其他企业职工基本养老保险基金收入</t>
  </si>
  <si>
    <t xml:space="preserve">   10 城乡居民基本养老保险基金收入</t>
  </si>
  <si>
    <t xml:space="preserve">       01 城乡居民基本养老保险基金缴费收入</t>
  </si>
  <si>
    <t xml:space="preserve">       02 城乡居民基本养老保险基金财政补贴收入</t>
  </si>
  <si>
    <t xml:space="preserve">       03 城乡居民基本养老保险基金利息收入</t>
  </si>
  <si>
    <t xml:space="preserve">       04 城乡居民基本养老保险基金委托投资收益</t>
  </si>
  <si>
    <t xml:space="preserve">       05 城乡居民基本养老保险基金集体补助收入</t>
  </si>
  <si>
    <t xml:space="preserve">       99 其他城乡居民基本养老保险基金收入</t>
  </si>
  <si>
    <t xml:space="preserve">   11 机关事业单位基本养老保险基金收入</t>
  </si>
  <si>
    <t xml:space="preserve">       01 机关事业单位基本养老保险费收入</t>
  </si>
  <si>
    <t xml:space="preserve">       02 机关事业单位基本养老保险基金财政补助收入</t>
  </si>
  <si>
    <t xml:space="preserve">       03 机关事业单位基本养老保险基金利息收入</t>
  </si>
  <si>
    <t xml:space="preserve">       04 机关事业单位基本养老保险基金委托投资收益</t>
  </si>
  <si>
    <t xml:space="preserve">       99 其他机关事业单位基本养老保险基金收入</t>
  </si>
  <si>
    <t>合   计</t>
  </si>
  <si>
    <t>表八</t>
  </si>
  <si>
    <t>2019年右玉县社会保险基金支出预算表</t>
  </si>
  <si>
    <r>
      <t xml:space="preserve">                                                            </t>
    </r>
    <r>
      <rPr>
        <sz val="12"/>
        <rFont val="仿宋_GB2312"/>
        <family val="3"/>
      </rPr>
      <t xml:space="preserve"> 单位：万元</t>
    </r>
  </si>
  <si>
    <t>项  目</t>
  </si>
  <si>
    <t>209 社会保险基金支出</t>
  </si>
  <si>
    <t xml:space="preserve">  01 企业职工基本养老保险基金支出</t>
  </si>
  <si>
    <t xml:space="preserve">    01 基本养老金</t>
  </si>
  <si>
    <t xml:space="preserve">    02 医疗补助金</t>
  </si>
  <si>
    <t xml:space="preserve">    03 丧葬抚恤补助</t>
  </si>
  <si>
    <t xml:space="preserve">    99 其他企业职工基本养老保险金支出</t>
  </si>
  <si>
    <t xml:space="preserve">  10 城乡居民基本养老保险基金支出</t>
  </si>
  <si>
    <t xml:space="preserve">     01 基础养老金支出</t>
  </si>
  <si>
    <t xml:space="preserve">     02 个人账户养老金支出</t>
  </si>
  <si>
    <t xml:space="preserve">     03 丧葬抚恤补助支出</t>
  </si>
  <si>
    <t xml:space="preserve">     99 其他城乡居民基本养老保险基金支出</t>
  </si>
  <si>
    <t xml:space="preserve">  11 机关事业单位基本养老保险基金支出</t>
  </si>
  <si>
    <t xml:space="preserve">    01 基本养老金支出</t>
  </si>
  <si>
    <t xml:space="preserve">    99 其他机关事业单位基本养老保险基金支出</t>
  </si>
  <si>
    <t>表九：</t>
  </si>
  <si>
    <t>2019年右玉县国有资本经营收入预算表</t>
  </si>
  <si>
    <t xml:space="preserve">      单位：万元</t>
  </si>
  <si>
    <t>收入项目</t>
  </si>
  <si>
    <t>2019年预算数</t>
  </si>
  <si>
    <t>国有资本经营预算收入</t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</si>
  <si>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</si>
  <si>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</si>
  <si>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</si>
  <si>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</si>
  <si>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</si>
  <si>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t>上年结余</t>
  </si>
  <si>
    <t>本表没有数据是因为我县没有国有资本经营收入</t>
  </si>
  <si>
    <t>表十：</t>
  </si>
  <si>
    <t>2019年右玉县国有资本经营支出预算表</t>
  </si>
  <si>
    <t>支出项目</t>
  </si>
  <si>
    <t>国有资本经营预算支出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</si>
  <si>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</si>
  <si>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</si>
  <si>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</si>
  <si>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金融国有资本经营预算支出</t>
  </si>
  <si>
    <t xml:space="preserve">  国有资本经营预算转移支付支出</t>
  </si>
  <si>
    <t xml:space="preserve">  其他国有资本经营预算支出</t>
  </si>
  <si>
    <t>年终结余</t>
  </si>
  <si>
    <t>表十一</t>
  </si>
  <si>
    <t>2019年右玉县“三公”经费支出预算表</t>
  </si>
  <si>
    <t>因公出国（境）费</t>
  </si>
  <si>
    <t>公务接待费</t>
  </si>
  <si>
    <t>公务用车费</t>
  </si>
  <si>
    <t>运行维护费</t>
  </si>
  <si>
    <t>购置费</t>
  </si>
  <si>
    <t>表十二</t>
  </si>
  <si>
    <t>2018年右玉县地方政府债务限额和余额情况表</t>
  </si>
  <si>
    <t>单位:万元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</si>
  <si>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</si>
  <si>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</si>
  <si>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</si>
  <si>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</si>
  <si>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</si>
  <si>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</si>
  <si>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</si>
  <si>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</si>
  <si>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</si>
  <si>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2018年末地方政府债务余额限额</t>
  </si>
  <si>
    <t>2018年末地方政府债务余额</t>
  </si>
  <si>
    <t>表十三</t>
  </si>
  <si>
    <t>2019年右玉县一般公共预算税收返还和转移支付表</t>
  </si>
  <si>
    <r>
      <rPr>
        <b/>
        <sz val="12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</si>
  <si>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</si>
  <si>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</si>
  <si>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上年决算（执行)数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</si>
  <si>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</si>
  <si>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</si>
  <si>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</si>
  <si>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</si>
  <si>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</si>
  <si>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</si>
  <si>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</si>
  <si>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</si>
  <si>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</si>
  <si>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</si>
  <si>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</si>
  <si>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</si>
  <si>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</si>
  <si>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</si>
  <si>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</si>
  <si>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</si>
  <si>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</si>
  <si>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</si>
  <si>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</si>
  <si>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</si>
  <si>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</si>
  <si>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</si>
  <si>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</si>
  <si>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</si>
  <si>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</si>
  <si>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r>
      <rPr>
        <sz val="11"/>
        <rFont val="宋体"/>
        <family val="0"/>
      </rPr>
      <t xml:space="preserve">      城乡居民</t>
    </r>
    <r>
      <rPr>
        <sz val="11"/>
        <color indexed="10"/>
        <rFont val="宋体"/>
        <family val="0"/>
      </rPr>
      <t>基本</t>
    </r>
    <r>
      <rPr>
        <sz val="11"/>
        <rFont val="宋体"/>
        <family val="0"/>
      </rPr>
      <t>医疗保险转移支付收入</t>
    </r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</si>
  <si>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</si>
  <si>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</si>
  <si>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</si>
  <si>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</si>
  <si>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</si>
  <si>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</si>
  <si>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r>
      <rPr>
        <sz val="11"/>
        <rFont val="宋体"/>
        <family val="0"/>
      </rPr>
      <t xml:space="preserve">      边</t>
    </r>
    <r>
      <rPr>
        <sz val="11"/>
        <color indexed="10"/>
        <rFont val="宋体"/>
        <family val="0"/>
      </rPr>
      <t>境</t>
    </r>
    <r>
      <rPr>
        <sz val="11"/>
        <rFont val="宋体"/>
        <family val="0"/>
      </rPr>
      <t>地区转移支付收入</t>
    </r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</si>
  <si>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</si>
  <si>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</si>
  <si>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</si>
  <si>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</si>
  <si>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</si>
  <si>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</si>
  <si>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</si>
  <si>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</si>
  <si>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</si>
  <si>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</si>
  <si>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</si>
  <si>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</si>
  <si>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</si>
  <si>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</si>
  <si>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</si>
  <si>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</si>
  <si>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</si>
  <si>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</si>
  <si>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</si>
  <si>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</si>
  <si>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</si>
  <si>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</si>
  <si>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</si>
  <si>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</si>
  <si>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</si>
  <si>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</si>
  <si>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</si>
  <si>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</si>
  <si>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</si>
  <si>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</t>
    </r>
  </si>
  <si>
    <t xml:space="preserve">      社会保障和就业</t>
  </si>
  <si>
    <r>
      <rPr>
        <sz val="11"/>
        <rFont val="宋体"/>
        <family val="0"/>
      </rPr>
      <t xml:space="preserve">  </t>
    </r>
    <r>
      <rPr>
        <sz val="11"/>
        <color indexed="10"/>
        <rFont val="宋体"/>
        <family val="0"/>
      </rPr>
      <t xml:space="preserve">    卫生健康</t>
    </r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</si>
  <si>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</si>
  <si>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</si>
  <si>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</si>
  <si>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</si>
  <si>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</si>
  <si>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</si>
  <si>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</si>
  <si>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</t>
    </r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</si>
  <si>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</si>
  <si>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</si>
  <si>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</si>
  <si>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</si>
  <si>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</si>
  <si>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</si>
  <si>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从政府性基金预算调入</t>
    </r>
  </si>
  <si>
    <t xml:space="preserve">  年终结余</t>
  </si>
  <si>
    <t xml:space="preserve">  地方政府一般债务还本支出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</si>
  <si>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</si>
  <si>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</si>
  <si>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</si>
  <si>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</si>
  <si>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</si>
  <si>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</si>
  <si>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</si>
  <si>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</si>
  <si>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表十五</t>
  </si>
  <si>
    <t>金额</t>
  </si>
  <si>
    <t xml:space="preserve">农业转移人口市民化奖励资金的通知 </t>
  </si>
  <si>
    <t>省对县级均衡性转移支付</t>
  </si>
  <si>
    <t>城市社区事务转移支付补助</t>
  </si>
  <si>
    <t>乡镇工作补贴转移支付资金</t>
  </si>
  <si>
    <t>调整工资转移支付</t>
  </si>
  <si>
    <t>2016年7月调资转移支付</t>
  </si>
  <si>
    <t>2018年7月调资转移支付</t>
  </si>
  <si>
    <t>帮助县级落实个人部分专项补助</t>
  </si>
  <si>
    <t>生态转移支付</t>
  </si>
  <si>
    <t>固定数额补助收入</t>
  </si>
  <si>
    <t xml:space="preserve">中央对地方审计专项补助经费
</t>
  </si>
  <si>
    <t>基层行政单位工作经费</t>
  </si>
  <si>
    <t>农村税费改革转移支付</t>
  </si>
  <si>
    <t>农村教师绩效工资补助经费</t>
  </si>
  <si>
    <t>基层医疗卫生绩效工资补助</t>
  </si>
  <si>
    <t>国有农场税费改革转移支付</t>
  </si>
  <si>
    <t>落实个人部分支出及2015年调资转移支付</t>
  </si>
  <si>
    <t>2017-2018年艰苦边远地区津补贴提标</t>
  </si>
  <si>
    <t>2019年艰苦边远地区津贴标准补助资金</t>
  </si>
  <si>
    <t>工商、质监下划基数</t>
  </si>
  <si>
    <t>工商、质监津补贴下划基数</t>
  </si>
  <si>
    <t>质监下划基数</t>
  </si>
  <si>
    <t>定额结算</t>
  </si>
  <si>
    <t>检察院、法院省管上划</t>
  </si>
  <si>
    <t>税务部门划转经费</t>
  </si>
  <si>
    <t>结算补助收入</t>
  </si>
  <si>
    <t xml:space="preserve">                                                       单位：万元</t>
  </si>
  <si>
    <t>用途</t>
  </si>
  <si>
    <t>提前下达2019年省级广播电视村村通工程运行维护费</t>
  </si>
  <si>
    <t>提前下达2019年美术馆 公共图书馆 文化馆（站）免费开放中央补助资金</t>
  </si>
  <si>
    <t>提前下达2019年审计机关基础设施维修费</t>
  </si>
  <si>
    <t>提前下达2019年度市直单位选派农村第一书记工作经费的通知</t>
  </si>
  <si>
    <t>关于提前下达2019年省级对乡镇机关食堂补助资金</t>
  </si>
  <si>
    <t>提前下达古建筑日常养护省级经费</t>
  </si>
  <si>
    <t>提前下达2019年文物看护人员经费</t>
  </si>
  <si>
    <t>提前下达2019年博物馆纪念馆逐步免费开放中央补助资金</t>
  </si>
  <si>
    <t>提前下达2019年“三区”文化人才中央及省级专项资金</t>
  </si>
  <si>
    <t>地税系统三代税款手续费下划</t>
  </si>
  <si>
    <t>准池铁路共享税的结算</t>
  </si>
  <si>
    <t>债券利息结算</t>
  </si>
  <si>
    <t>改变粮食风险基金拨款渠道结算</t>
  </si>
  <si>
    <t>学生奶工程代垫款扣款</t>
  </si>
  <si>
    <t>煤炭资源税补助</t>
  </si>
  <si>
    <t>第三轮粮食政策性挂账结算</t>
  </si>
  <si>
    <t xml:space="preserve">                           合   计</t>
  </si>
  <si>
    <t>表十四</t>
  </si>
  <si>
    <t>2019年政府性基金转移支付表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</si>
  <si>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</si>
  <si>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</si>
  <si>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t>预算数为决算（执行）数%</t>
  </si>
  <si>
    <t>一、农网还贷资金收入</t>
  </si>
  <si>
    <r>
      <rPr>
        <sz val="11"/>
        <rFont val="宋体"/>
        <family val="0"/>
      </rPr>
      <t>一、文化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</si>
  <si>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t>二、海南省高等级公路车辆通行附加费收入</t>
  </si>
  <si>
    <r>
      <rPr>
        <sz val="11"/>
        <rFont val="宋体"/>
        <family val="0"/>
      </rPr>
      <t xml:space="preserve">   </t>
    </r>
    <r>
      <rPr>
        <sz val="11"/>
        <color indexed="10"/>
        <rFont val="宋体"/>
        <family val="0"/>
      </rPr>
      <t>国家电影事业发展专项资金安排的支出</t>
    </r>
  </si>
  <si>
    <t>三、港口建设费收入</t>
  </si>
  <si>
    <r>
      <rPr>
        <sz val="11"/>
        <rFont val="宋体"/>
        <family val="0"/>
      </rPr>
      <t xml:space="preserve">  </t>
    </r>
    <r>
      <rPr>
        <sz val="11"/>
        <color indexed="10"/>
        <rFont val="宋体"/>
        <family val="0"/>
      </rPr>
      <t xml:space="preserve"> 旅游发展基金支出</t>
    </r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</si>
  <si>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</si>
  <si>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</si>
  <si>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</si>
  <si>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</si>
  <si>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</si>
  <si>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</si>
  <si>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</si>
  <si>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</si>
  <si>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</si>
  <si>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</si>
  <si>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</si>
  <si>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</si>
  <si>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</si>
  <si>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</si>
  <si>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</si>
  <si>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</si>
  <si>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</si>
  <si>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</si>
  <si>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</si>
  <si>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国有土地使用权出让收入及对应专项债务收入安排的支出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</si>
  <si>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</si>
  <si>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</si>
  <si>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</si>
  <si>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农业土地开发资金安排的支出</t>
    </r>
  </si>
  <si>
    <t>十六、其他政府性基金收入</t>
  </si>
  <si>
    <t xml:space="preserve">    城市基础设施配套费安排的支出</t>
  </si>
  <si>
    <t>十七、专项债券对应项目专项收入</t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</si>
  <si>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污水处理费收入安排的支出</t>
    </r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</si>
  <si>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</si>
  <si>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</si>
  <si>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</si>
  <si>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</si>
  <si>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</si>
  <si>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</si>
  <si>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</si>
  <si>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</si>
  <si>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</si>
  <si>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</si>
  <si>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</si>
  <si>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</si>
  <si>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</si>
  <si>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</si>
  <si>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</si>
  <si>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</si>
  <si>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</si>
  <si>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</si>
  <si>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</si>
  <si>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</si>
  <si>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</si>
  <si>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</si>
  <si>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</si>
  <si>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</si>
  <si>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</si>
  <si>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</si>
  <si>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</si>
  <si>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</si>
  <si>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</si>
  <si>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收入合计</t>
  </si>
  <si>
    <t>支出合计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</si>
  <si>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</si>
  <si>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</si>
  <si>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</si>
  <si>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</si>
  <si>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</si>
  <si>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</si>
  <si>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</si>
  <si>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</si>
  <si>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</si>
  <si>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</si>
  <si>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</si>
  <si>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</si>
  <si>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</si>
  <si>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表十六</t>
  </si>
  <si>
    <t xml:space="preserve">      2019年政府性基金转移支付明细表</t>
  </si>
  <si>
    <t xml:space="preserve">                       单位：万元</t>
  </si>
  <si>
    <t>科目名称</t>
  </si>
  <si>
    <t>中央集中彩票公益金支持地方体育事业专项资金</t>
  </si>
  <si>
    <t>用于体育事业彩票公益金支出</t>
  </si>
  <si>
    <t>中央彩票公益金支持乡村学校少年宫项目资金</t>
  </si>
  <si>
    <t>用于教育事业彩票公益金支出</t>
  </si>
  <si>
    <t>省级补助残疾人事业发展补助资金</t>
  </si>
  <si>
    <t>用于残疾人事业彩票公益金支出</t>
  </si>
  <si>
    <t>城乡医疗救助补助资金</t>
  </si>
  <si>
    <t>用于城乡医疗救助彩票公益金支出</t>
  </si>
  <si>
    <t>表十七</t>
  </si>
  <si>
    <t>2019年右玉县公共财政预算(基本)支出表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</si>
</sst>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0.00_);[Red]\(0.00\)"/>
    <numFmt numFmtId="178" formatCode="0_ "/>
    <numFmt numFmtId="179" formatCode="#,##0_);[Red]\(#,##0\)"/>
    <numFmt numFmtId="180" formatCode="0_);[Red]\(0\)"/>
    <numFmt numFmtId="181" formatCode="#,##0_ "/>
    <numFmt numFmtId="182" formatCode="0.0_ "/>
    <numFmt numFmtId="183" formatCode="0.00_);\(0.00\)"/>
    <numFmt numFmtId="184" formatCode="0.00_ "/>
    <numFmt numFmtId="185" formatCode="#,##0.00_ "/>
    <numFmt numFmtId="186" formatCode="#,##0.00_);[Red]\(#,##0.00\)"/>
    <numFmt numFmtId="187" formatCode="_ * #,##0_ ;_ * \-#,##0_ ;_ * &quot;-&quot;??_ ;_ @_ "/>
  </numFmts>
  <fonts count="6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楷体_GB2312"/>
      <family val="3"/>
    </font>
    <font>
      <sz val="12"/>
      <name val="黑体"/>
      <family val="3"/>
    </font>
    <font>
      <b/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20"/>
      <name val="黑体"/>
      <family val="3"/>
    </font>
    <font>
      <sz val="11"/>
      <name val="仿宋_GB2312"/>
      <family val="3"/>
    </font>
    <font>
      <sz val="16"/>
      <name val="黑体"/>
      <family val="3"/>
    </font>
    <font>
      <sz val="12"/>
      <name val="仿宋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b/>
      <sz val="16"/>
      <name val="宋体"/>
      <family val="0"/>
    </font>
    <font>
      <b/>
      <sz val="14"/>
      <name val="黑体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楷体_GB2312"/>
      <family val="3"/>
    </font>
    <font>
      <sz val="9.5"/>
      <name val="仿宋_GB2312"/>
      <family val="3"/>
    </font>
    <font>
      <b/>
      <sz val="11"/>
      <name val="黑体"/>
      <family val="3"/>
    </font>
    <font>
      <sz val="12"/>
      <name val="Times New Roman"/>
      <family val="1"/>
    </font>
    <font>
      <b/>
      <sz val="16"/>
      <name val="华文中宋"/>
      <family val="0"/>
    </font>
    <font>
      <sz val="16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10"/>
      <name val="黑体"/>
      <family val="3"/>
    </font>
    <font>
      <sz val="10"/>
      <color indexed="10"/>
      <name val="楷体_GB2312"/>
      <family val="3"/>
    </font>
    <font>
      <sz val="9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黑体"/>
      <family val="3"/>
    </font>
    <font>
      <sz val="12"/>
      <name val="Calibri"/>
      <family val="0"/>
    </font>
    <font>
      <b/>
      <sz val="16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9" fillId="2" borderId="0" applyNumberFormat="0" applyBorder="0" applyAlignment="0" applyProtection="0"/>
    <xf numFmtId="0" fontId="45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9" fillId="4" borderId="0" applyNumberFormat="0" applyBorder="0" applyAlignment="0" applyProtection="0"/>
    <xf numFmtId="0" fontId="46" fillId="5" borderId="0" applyNumberFormat="0" applyBorder="0" applyAlignment="0" applyProtection="0"/>
    <xf numFmtId="43" fontId="11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47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0" fillId="0" borderId="0">
      <alignment vertical="center"/>
      <protection/>
    </xf>
    <xf numFmtId="0" fontId="54" fillId="0" borderId="3" applyNumberFormat="0" applyFill="0" applyAlignment="0" applyProtection="0"/>
    <xf numFmtId="0" fontId="47" fillId="7" borderId="0" applyNumberFormat="0" applyBorder="0" applyAlignment="0" applyProtection="0"/>
    <xf numFmtId="0" fontId="50" fillId="0" borderId="4" applyNumberFormat="0" applyFill="0" applyAlignment="0" applyProtection="0"/>
    <xf numFmtId="0" fontId="47" fillId="3" borderId="0" applyNumberFormat="0" applyBorder="0" applyAlignment="0" applyProtection="0"/>
    <xf numFmtId="0" fontId="55" fillId="2" borderId="5" applyNumberFormat="0" applyAlignment="0" applyProtection="0"/>
    <xf numFmtId="0" fontId="56" fillId="2" borderId="1" applyNumberFormat="0" applyAlignment="0" applyProtection="0"/>
    <xf numFmtId="0" fontId="57" fillId="8" borderId="6" applyNumberFormat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47" fillId="10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9" borderId="0" applyNumberFormat="0" applyBorder="0" applyAlignment="0" applyProtection="0"/>
    <xf numFmtId="0" fontId="61" fillId="11" borderId="0" applyNumberFormat="0" applyBorder="0" applyAlignment="0" applyProtection="0"/>
    <xf numFmtId="0" fontId="19" fillId="12" borderId="0" applyNumberFormat="0" applyBorder="0" applyAlignment="0" applyProtection="0"/>
    <xf numFmtId="0" fontId="4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47" fillId="16" borderId="0" applyNumberFormat="0" applyBorder="0" applyAlignment="0" applyProtection="0"/>
    <xf numFmtId="0" fontId="19" fillId="1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9" fillId="4" borderId="0" applyNumberFormat="0" applyBorder="0" applyAlignment="0" applyProtection="0"/>
    <xf numFmtId="0" fontId="47" fillId="4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9">
    <xf numFmtId="0" fontId="0" fillId="0" borderId="0" xfId="0" applyFont="1" applyAlignment="1">
      <alignment/>
    </xf>
    <xf numFmtId="0" fontId="2" fillId="0" borderId="0" xfId="68" applyFont="1">
      <alignment/>
      <protection/>
    </xf>
    <xf numFmtId="0" fontId="3" fillId="0" borderId="0" xfId="68">
      <alignment/>
      <protection/>
    </xf>
    <xf numFmtId="0" fontId="4" fillId="0" borderId="0" xfId="0" applyFont="1" applyFill="1" applyBorder="1" applyAlignment="1">
      <alignment horizontal="center"/>
    </xf>
    <xf numFmtId="0" fontId="5" fillId="0" borderId="0" xfId="68" applyFont="1" applyAlignment="1">
      <alignment horizontal="left" indent="1"/>
      <protection/>
    </xf>
    <xf numFmtId="0" fontId="5" fillId="0" borderId="0" xfId="68" applyFont="1">
      <alignment/>
      <protection/>
    </xf>
    <xf numFmtId="0" fontId="5" fillId="0" borderId="0" xfId="68" applyFont="1" applyAlignment="1">
      <alignment horizontal="right"/>
      <protection/>
    </xf>
    <xf numFmtId="0" fontId="6" fillId="0" borderId="9" xfId="68" applyFont="1" applyBorder="1" applyAlignment="1">
      <alignment horizontal="center" vertical="center" wrapText="1"/>
      <protection/>
    </xf>
    <xf numFmtId="49" fontId="6" fillId="0" borderId="10" xfId="68" applyNumberFormat="1" applyFont="1" applyFill="1" applyBorder="1" applyAlignment="1" applyProtection="1">
      <alignment horizontal="center" vertical="center"/>
      <protection/>
    </xf>
    <xf numFmtId="177" fontId="7" fillId="0" borderId="11" xfId="68" applyNumberFormat="1" applyFont="1" applyFill="1" applyBorder="1" applyAlignment="1" applyProtection="1">
      <alignment horizontal="center" vertical="center"/>
      <protection/>
    </xf>
    <xf numFmtId="49" fontId="8" fillId="0" borderId="12" xfId="68" applyNumberFormat="1" applyFont="1" applyFill="1" applyBorder="1" applyAlignment="1" applyProtection="1">
      <alignment horizontal="left" vertical="center"/>
      <protection/>
    </xf>
    <xf numFmtId="49" fontId="9" fillId="0" borderId="10" xfId="68" applyNumberFormat="1" applyFont="1" applyFill="1" applyBorder="1" applyAlignment="1" applyProtection="1">
      <alignment horizontal="left" vertical="center"/>
      <protection/>
    </xf>
    <xf numFmtId="177" fontId="10" fillId="0" borderId="11" xfId="68" applyNumberFormat="1" applyFont="1" applyFill="1" applyBorder="1" applyAlignment="1" applyProtection="1">
      <alignment horizontal="center" vertical="center"/>
      <protection/>
    </xf>
    <xf numFmtId="49" fontId="8" fillId="0" borderId="10" xfId="68" applyNumberFormat="1" applyFont="1" applyFill="1" applyBorder="1" applyAlignment="1" applyProtection="1">
      <alignment horizontal="left" vertical="center"/>
      <protection/>
    </xf>
    <xf numFmtId="177" fontId="0" fillId="0" borderId="11" xfId="68" applyNumberFormat="1" applyFont="1" applyFill="1" applyBorder="1" applyAlignment="1" applyProtection="1">
      <alignment horizontal="center" vertical="center"/>
      <protection/>
    </xf>
    <xf numFmtId="49" fontId="9" fillId="0" borderId="12" xfId="68" applyNumberFormat="1" applyFont="1" applyFill="1" applyBorder="1" applyAlignment="1" applyProtection="1">
      <alignment horizontal="left" vertical="center"/>
      <protection/>
    </xf>
    <xf numFmtId="4" fontId="11" fillId="0" borderId="11" xfId="0" applyNumberFormat="1" applyFont="1" applyFill="1" applyBorder="1" applyAlignment="1" applyProtection="1">
      <alignment horizontal="left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3" xfId="68" applyNumberFormat="1" applyFont="1" applyFill="1" applyBorder="1" applyAlignment="1" applyProtection="1">
      <alignment horizontal="left" vertical="center"/>
      <protection/>
    </xf>
    <xf numFmtId="177" fontId="0" fillId="0" borderId="14" xfId="68" applyNumberFormat="1" applyFont="1" applyFill="1" applyBorder="1" applyAlignment="1" applyProtection="1">
      <alignment horizontal="center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3" xfId="68" applyNumberFormat="1" applyFont="1" applyFill="1" applyBorder="1" applyAlignment="1" applyProtection="1">
      <alignment horizontal="left" vertical="center"/>
      <protection/>
    </xf>
    <xf numFmtId="177" fontId="10" fillId="0" borderId="14" xfId="68" applyNumberFormat="1" applyFont="1" applyFill="1" applyBorder="1" applyAlignment="1" applyProtection="1">
      <alignment horizontal="center" vertical="center"/>
      <protection/>
    </xf>
    <xf numFmtId="49" fontId="8" fillId="0" borderId="11" xfId="68" applyNumberFormat="1" applyFont="1" applyFill="1" applyBorder="1" applyAlignment="1" applyProtection="1">
      <alignment horizontal="left" vertical="center"/>
      <protection/>
    </xf>
    <xf numFmtId="0" fontId="13" fillId="0" borderId="15" xfId="69" applyNumberFormat="1" applyFont="1" applyFill="1" applyBorder="1" applyAlignment="1" applyProtection="1">
      <alignment horizontal="center" vertical="center"/>
      <protection locked="0"/>
    </xf>
    <xf numFmtId="0" fontId="13" fillId="0" borderId="0" xfId="69" applyNumberFormat="1" applyFont="1" applyFill="1" applyAlignment="1" applyProtection="1">
      <alignment horizontal="center" vertical="center"/>
      <protection locked="0"/>
    </xf>
    <xf numFmtId="0" fontId="14" fillId="0" borderId="0" xfId="69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178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left" vertical="center"/>
      <protection/>
    </xf>
    <xf numFmtId="3" fontId="19" fillId="0" borderId="11" xfId="0" applyNumberFormat="1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 applyProtection="1">
      <alignment horizontal="left" vertical="center"/>
      <protection/>
    </xf>
    <xf numFmtId="3" fontId="2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75" applyFont="1" applyFill="1" applyBorder="1" applyAlignment="1">
      <alignment vertical="center" wrapText="1"/>
      <protection/>
    </xf>
    <xf numFmtId="0" fontId="18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5" fillId="0" borderId="0" xfId="69" applyFont="1" applyFill="1" applyAlignment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" fontId="18" fillId="0" borderId="11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1" fontId="19" fillId="9" borderId="11" xfId="0" applyNumberFormat="1" applyFont="1" applyFill="1" applyBorder="1" applyAlignment="1" applyProtection="1">
      <alignment vertical="center"/>
      <protection locked="0"/>
    </xf>
    <xf numFmtId="0" fontId="19" fillId="9" borderId="11" xfId="0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1" fontId="1" fillId="0" borderId="18" xfId="0" applyNumberFormat="1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1" fontId="1" fillId="0" borderId="19" xfId="0" applyNumberFormat="1" applyFont="1" applyFill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1" fontId="20" fillId="0" borderId="11" xfId="0" applyNumberFormat="1" applyFont="1" applyFill="1" applyBorder="1" applyAlignment="1" applyProtection="1">
      <alignment vertical="center"/>
      <protection locked="0"/>
    </xf>
    <xf numFmtId="0" fontId="22" fillId="0" borderId="0" xfId="69" applyNumberFormat="1" applyFont="1" applyFill="1" applyAlignment="1" applyProtection="1">
      <alignment horizontal="center" vertical="center"/>
      <protection/>
    </xf>
    <xf numFmtId="0" fontId="23" fillId="0" borderId="0" xfId="69" applyNumberFormat="1" applyFont="1" applyFill="1" applyAlignment="1" applyProtection="1">
      <alignment horizontal="right" vertical="center"/>
      <protection/>
    </xf>
    <xf numFmtId="0" fontId="8" fillId="0" borderId="0" xfId="69" applyNumberFormat="1" applyFont="1" applyFill="1" applyAlignment="1" applyProtection="1">
      <alignment horizontal="right" vertical="center"/>
      <protection/>
    </xf>
    <xf numFmtId="0" fontId="6" fillId="0" borderId="11" xfId="69" applyNumberFormat="1" applyFont="1" applyFill="1" applyBorder="1" applyAlignment="1" applyProtection="1">
      <alignment horizontal="center" vertical="center"/>
      <protection/>
    </xf>
    <xf numFmtId="0" fontId="6" fillId="0" borderId="12" xfId="69" applyNumberFormat="1" applyFont="1" applyFill="1" applyBorder="1" applyAlignment="1" applyProtection="1">
      <alignment horizontal="center" vertical="center"/>
      <protection/>
    </xf>
    <xf numFmtId="0" fontId="6" fillId="0" borderId="9" xfId="69" applyNumberFormat="1" applyFont="1" applyFill="1" applyBorder="1" applyAlignment="1" applyProtection="1">
      <alignment horizontal="center" vertical="center"/>
      <protection/>
    </xf>
    <xf numFmtId="0" fontId="6" fillId="0" borderId="20" xfId="69" applyNumberFormat="1" applyFont="1" applyFill="1" applyBorder="1" applyAlignment="1" applyProtection="1">
      <alignment horizontal="center" vertical="center"/>
      <protection/>
    </xf>
    <xf numFmtId="0" fontId="8" fillId="0" borderId="11" xfId="69" applyNumberFormat="1" applyFont="1" applyFill="1" applyBorder="1" applyAlignment="1" applyProtection="1">
      <alignment horizontal="left" vertical="center"/>
      <protection/>
    </xf>
    <xf numFmtId="3" fontId="8" fillId="0" borderId="11" xfId="69" applyNumberFormat="1" applyFont="1" applyFill="1" applyBorder="1" applyAlignment="1" applyProtection="1">
      <alignment horizontal="right" vertical="center"/>
      <protection/>
    </xf>
    <xf numFmtId="0" fontId="8" fillId="0" borderId="11" xfId="69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64" fillId="0" borderId="0" xfId="70" applyFont="1" applyFill="1" applyAlignment="1">
      <alignment horizontal="center" vertical="center"/>
      <protection/>
    </xf>
    <xf numFmtId="3" fontId="63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6" fillId="2" borderId="11" xfId="0" applyNumberFormat="1" applyFont="1" applyFill="1" applyBorder="1" applyAlignment="1">
      <alignment horizontal="center" vertical="center" wrapText="1"/>
    </xf>
    <xf numFmtId="0" fontId="9" fillId="2" borderId="11" xfId="74" applyFont="1" applyFill="1" applyBorder="1" applyAlignment="1" applyProtection="1">
      <alignment horizontal="left" vertical="center"/>
      <protection/>
    </xf>
    <xf numFmtId="43" fontId="8" fillId="2" borderId="11" xfId="22" applyNumberFormat="1" applyFont="1" applyFill="1" applyBorder="1" applyAlignment="1" applyProtection="1">
      <alignment horizontal="left" vertical="center"/>
      <protection/>
    </xf>
    <xf numFmtId="0" fontId="8" fillId="0" borderId="11" xfId="69" applyFont="1" applyBorder="1" applyAlignment="1">
      <alignment vertical="center" wrapText="1"/>
      <protection/>
    </xf>
    <xf numFmtId="0" fontId="8" fillId="0" borderId="11" xfId="69" applyFont="1" applyBorder="1" applyAlignment="1">
      <alignment vertical="center"/>
      <protection/>
    </xf>
    <xf numFmtId="0" fontId="8" fillId="0" borderId="11" xfId="69" applyFont="1" applyBorder="1" applyAlignment="1">
      <alignment horizontal="left" vertical="center"/>
      <protection/>
    </xf>
    <xf numFmtId="43" fontId="8" fillId="2" borderId="11" xfId="22" applyNumberFormat="1" applyFont="1" applyFill="1" applyBorder="1" applyAlignment="1" applyProtection="1">
      <alignment horizontal="center" vertical="center"/>
      <protection/>
    </xf>
    <xf numFmtId="43" fontId="9" fillId="2" borderId="11" xfId="22" applyNumberFormat="1" applyFont="1" applyFill="1" applyBorder="1" applyAlignment="1">
      <alignment vertical="center"/>
    </xf>
    <xf numFmtId="43" fontId="8" fillId="2" borderId="11" xfId="22" applyNumberFormat="1" applyFont="1" applyFill="1" applyBorder="1" applyAlignment="1">
      <alignment vertical="center"/>
    </xf>
    <xf numFmtId="43" fontId="8" fillId="2" borderId="11" xfId="22" applyNumberFormat="1" applyFont="1" applyFill="1" applyBorder="1" applyAlignment="1">
      <alignment horizontal="right" vertical="center"/>
    </xf>
    <xf numFmtId="43" fontId="9" fillId="2" borderId="11" xfId="22" applyNumberFormat="1" applyFont="1" applyFill="1" applyBorder="1" applyAlignment="1">
      <alignment horizontal="center" vertical="center"/>
    </xf>
    <xf numFmtId="0" fontId="8" fillId="0" borderId="0" xfId="69" applyFont="1" applyFill="1" applyBorder="1" applyAlignment="1">
      <alignment horizontal="left" vertical="center"/>
      <protection/>
    </xf>
    <xf numFmtId="0" fontId="25" fillId="0" borderId="0" xfId="70" applyFont="1" applyFill="1" applyBorder="1" applyAlignment="1">
      <alignment horizontal="center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1" fillId="19" borderId="11" xfId="0" applyNumberFormat="1" applyFont="1" applyFill="1" applyBorder="1" applyAlignment="1">
      <alignment horizontal="center" vertical="center" wrapText="1"/>
    </xf>
    <xf numFmtId="0" fontId="9" fillId="19" borderId="11" xfId="74" applyFont="1" applyFill="1" applyBorder="1" applyAlignment="1" applyProtection="1">
      <alignment horizontal="left" vertical="center"/>
      <protection/>
    </xf>
    <xf numFmtId="43" fontId="8" fillId="19" borderId="11" xfId="22" applyNumberFormat="1" applyFont="1" applyFill="1" applyBorder="1" applyAlignment="1">
      <alignment horizontal="right" vertical="center"/>
    </xf>
    <xf numFmtId="0" fontId="8" fillId="19" borderId="11" xfId="74" applyFont="1" applyFill="1" applyBorder="1" applyAlignment="1" applyProtection="1">
      <alignment horizontal="left" vertical="center"/>
      <protection/>
    </xf>
    <xf numFmtId="3" fontId="9" fillId="19" borderId="11" xfId="0" applyNumberFormat="1" applyFont="1" applyFill="1" applyBorder="1" applyAlignment="1">
      <alignment vertical="center"/>
    </xf>
    <xf numFmtId="3" fontId="9" fillId="19" borderId="11" xfId="0" applyNumberFormat="1" applyFont="1" applyFill="1" applyBorder="1" applyAlignment="1">
      <alignment horizontal="left" vertical="center"/>
    </xf>
    <xf numFmtId="3" fontId="9" fillId="19" borderId="11" xfId="0" applyNumberFormat="1" applyFont="1" applyFill="1" applyBorder="1" applyAlignment="1">
      <alignment horizontal="center" vertical="center"/>
    </xf>
    <xf numFmtId="0" fontId="27" fillId="0" borderId="0" xfId="71" applyFont="1" applyBorder="1">
      <alignment/>
      <protection/>
    </xf>
    <xf numFmtId="0" fontId="27" fillId="0" borderId="0" xfId="71" applyFont="1" applyBorder="1" applyAlignment="1">
      <alignment vertical="center"/>
      <protection/>
    </xf>
    <xf numFmtId="0" fontId="4" fillId="0" borderId="0" xfId="33" applyNumberFormat="1" applyFont="1" applyFill="1" applyAlignment="1">
      <alignment horizontal="center"/>
      <protection/>
    </xf>
    <xf numFmtId="0" fontId="3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33" applyNumberFormat="1" applyFont="1" applyFill="1" applyBorder="1" applyAlignment="1" applyProtection="1">
      <alignment vertical="center"/>
      <protection/>
    </xf>
    <xf numFmtId="179" fontId="9" fillId="0" borderId="11" xfId="33" applyNumberFormat="1" applyFont="1" applyFill="1" applyBorder="1" applyAlignment="1" applyProtection="1">
      <alignment horizontal="center" vertical="center"/>
      <protection/>
    </xf>
    <xf numFmtId="0" fontId="9" fillId="0" borderId="11" xfId="33" applyNumberFormat="1" applyFont="1" applyFill="1" applyBorder="1" applyAlignment="1" applyProtection="1">
      <alignment vertical="center"/>
      <protection/>
    </xf>
    <xf numFmtId="0" fontId="8" fillId="0" borderId="11" xfId="71" applyFont="1" applyBorder="1">
      <alignment/>
      <protection/>
    </xf>
    <xf numFmtId="0" fontId="8" fillId="0" borderId="11" xfId="33" applyNumberFormat="1" applyFont="1" applyFill="1" applyBorder="1" applyAlignment="1" applyProtection="1">
      <alignment vertical="center"/>
      <protection/>
    </xf>
    <xf numFmtId="179" fontId="8" fillId="0" borderId="11" xfId="33" applyNumberFormat="1" applyFont="1" applyFill="1" applyBorder="1" applyAlignment="1" applyProtection="1">
      <alignment horizontal="center" vertical="center"/>
      <protection/>
    </xf>
    <xf numFmtId="0" fontId="9" fillId="0" borderId="11" xfId="44" applyNumberFormat="1" applyFont="1" applyFill="1" applyBorder="1">
      <alignment vertical="center"/>
      <protection/>
    </xf>
    <xf numFmtId="179" fontId="9" fillId="0" borderId="11" xfId="44" applyNumberFormat="1" applyFont="1" applyFill="1" applyBorder="1" applyAlignment="1">
      <alignment horizontal="center" vertical="center"/>
      <protection/>
    </xf>
    <xf numFmtId="0" fontId="8" fillId="0" borderId="11" xfId="44" applyNumberFormat="1" applyFont="1" applyFill="1" applyBorder="1" applyAlignment="1">
      <alignment vertical="center"/>
      <protection/>
    </xf>
    <xf numFmtId="179" fontId="8" fillId="0" borderId="11" xfId="44" applyNumberFormat="1" applyFont="1" applyFill="1" applyBorder="1" applyAlignment="1">
      <alignment horizontal="center" vertical="center"/>
      <protection/>
    </xf>
    <xf numFmtId="18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79" fontId="8" fillId="0" borderId="11" xfId="0" applyNumberFormat="1" applyFont="1" applyFill="1" applyBorder="1" applyAlignment="1">
      <alignment horizontal="center" vertical="center" wrapText="1"/>
    </xf>
    <xf numFmtId="0" fontId="6" fillId="0" borderId="11" xfId="33" applyNumberFormat="1" applyFont="1" applyFill="1" applyBorder="1" applyAlignment="1">
      <alignment horizontal="center" vertical="center"/>
      <protection/>
    </xf>
    <xf numFmtId="179" fontId="9" fillId="0" borderId="11" xfId="33" applyNumberFormat="1" applyFont="1" applyFill="1" applyBorder="1" applyAlignment="1">
      <alignment horizontal="center" vertical="center"/>
      <protection/>
    </xf>
    <xf numFmtId="0" fontId="27" fillId="0" borderId="0" xfId="71" applyFont="1" applyBorder="1" applyAlignment="1">
      <alignment horizontal="center"/>
      <protection/>
    </xf>
    <xf numFmtId="0" fontId="27" fillId="0" borderId="0" xfId="71" applyFont="1" applyBorder="1" applyAlignment="1">
      <alignment horizontal="left"/>
      <protection/>
    </xf>
    <xf numFmtId="0" fontId="28" fillId="0" borderId="0" xfId="71" applyFont="1" applyBorder="1">
      <alignment/>
      <protection/>
    </xf>
    <xf numFmtId="0" fontId="8" fillId="0" borderId="0" xfId="71" applyFont="1" applyBorder="1">
      <alignment/>
      <protection/>
    </xf>
    <xf numFmtId="0" fontId="4" fillId="0" borderId="0" xfId="71" applyFont="1" applyBorder="1" applyAlignment="1">
      <alignment horizontal="center"/>
      <protection/>
    </xf>
    <xf numFmtId="22" fontId="5" fillId="0" borderId="0" xfId="71" applyNumberFormat="1" applyFont="1" applyBorder="1" applyAlignment="1">
      <alignment horizontal="left" indent="1"/>
      <protection/>
    </xf>
    <xf numFmtId="0" fontId="5" fillId="0" borderId="0" xfId="71" applyFont="1" applyBorder="1" applyAlignment="1">
      <alignment horizontal="right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center" vertical="center" wrapText="1"/>
      <protection/>
    </xf>
    <xf numFmtId="0" fontId="6" fillId="0" borderId="22" xfId="71" applyFont="1" applyBorder="1" applyAlignment="1">
      <alignment horizontal="left" vertical="center" wrapText="1"/>
      <protection/>
    </xf>
    <xf numFmtId="178" fontId="29" fillId="0" borderId="9" xfId="71" applyNumberFormat="1" applyFont="1" applyBorder="1" applyAlignment="1">
      <alignment horizontal="center" vertical="center" wrapText="1"/>
      <protection/>
    </xf>
    <xf numFmtId="0" fontId="29" fillId="0" borderId="9" xfId="71" applyFont="1" applyBorder="1" applyAlignment="1">
      <alignment horizontal="left" vertical="center" wrapText="1"/>
      <protection/>
    </xf>
    <xf numFmtId="0" fontId="9" fillId="0" borderId="22" xfId="71" applyFont="1" applyBorder="1" applyAlignment="1">
      <alignment horizontal="left" vertical="center" wrapText="1"/>
      <protection/>
    </xf>
    <xf numFmtId="0" fontId="9" fillId="0" borderId="9" xfId="71" applyFont="1" applyBorder="1" applyAlignment="1">
      <alignment horizontal="center" vertical="center" wrapText="1"/>
      <protection/>
    </xf>
    <xf numFmtId="0" fontId="9" fillId="0" borderId="9" xfId="71" applyFont="1" applyBorder="1" applyAlignment="1">
      <alignment horizontal="left" vertical="center" wrapText="1"/>
      <protection/>
    </xf>
    <xf numFmtId="0" fontId="8" fillId="0" borderId="9" xfId="71" applyFont="1" applyBorder="1" applyAlignment="1">
      <alignment horizontal="left" vertical="center" wrapText="1"/>
      <protection/>
    </xf>
    <xf numFmtId="178" fontId="8" fillId="0" borderId="11" xfId="22" applyNumberFormat="1" applyFont="1" applyBorder="1" applyAlignment="1">
      <alignment horizontal="center" vertical="center"/>
    </xf>
    <xf numFmtId="0" fontId="23" fillId="0" borderId="9" xfId="71" applyFont="1" applyBorder="1" applyAlignment="1" applyProtection="1">
      <alignment horizontal="center" vertical="center" wrapText="1"/>
      <protection locked="0"/>
    </xf>
    <xf numFmtId="0" fontId="8" fillId="0" borderId="22" xfId="71" applyFont="1" applyBorder="1" applyAlignment="1">
      <alignment horizontal="left" vertical="center" wrapText="1"/>
      <protection/>
    </xf>
    <xf numFmtId="0" fontId="9" fillId="0" borderId="10" xfId="71" applyFont="1" applyBorder="1" applyAlignment="1">
      <alignment vertical="center" wrapText="1"/>
      <protection/>
    </xf>
    <xf numFmtId="178" fontId="9" fillId="0" borderId="11" xfId="22" applyNumberFormat="1" applyFont="1" applyBorder="1" applyAlignment="1">
      <alignment horizontal="center" vertical="center"/>
    </xf>
    <xf numFmtId="0" fontId="23" fillId="0" borderId="11" xfId="71" applyFont="1" applyBorder="1" applyAlignment="1">
      <alignment vertical="center" wrapText="1"/>
      <protection/>
    </xf>
    <xf numFmtId="0" fontId="8" fillId="0" borderId="10" xfId="71" applyFont="1" applyBorder="1" applyAlignment="1">
      <alignment vertical="center" wrapText="1"/>
      <protection/>
    </xf>
    <xf numFmtId="0" fontId="8" fillId="0" borderId="22" xfId="71" applyFont="1" applyBorder="1" applyAlignment="1">
      <alignment vertical="center" wrapText="1"/>
      <protection/>
    </xf>
    <xf numFmtId="0" fontId="30" fillId="0" borderId="11" xfId="71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center" wrapText="1"/>
      <protection/>
    </xf>
    <xf numFmtId="181" fontId="23" fillId="0" borderId="11" xfId="71" applyNumberFormat="1" applyFont="1" applyBorder="1" applyAlignment="1">
      <alignment wrapText="1"/>
      <protection/>
    </xf>
    <xf numFmtId="0" fontId="8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72" applyNumberFormat="1" applyFont="1" applyFill="1" applyBorder="1" applyAlignment="1" applyProtection="1">
      <alignment horizontal="left" vertical="center" wrapText="1"/>
      <protection/>
    </xf>
    <xf numFmtId="179" fontId="9" fillId="0" borderId="11" xfId="0" applyNumberFormat="1" applyFont="1" applyFill="1" applyBorder="1" applyAlignment="1">
      <alignment horizontal="center" vertical="center" wrapText="1"/>
    </xf>
    <xf numFmtId="0" fontId="8" fillId="0" borderId="11" xfId="72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33" applyNumberFormat="1" applyFont="1" applyFill="1" applyBorder="1" applyAlignment="1">
      <alignment horizontal="left" vertical="center" wrapText="1"/>
      <protection/>
    </xf>
    <xf numFmtId="0" fontId="8" fillId="0" borderId="11" xfId="33" applyNumberFormat="1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18" fillId="0" borderId="11" xfId="33" applyNumberFormat="1" applyFont="1" applyFill="1" applyBorder="1" applyAlignment="1">
      <alignment horizontal="center" vertical="center" wrapText="1"/>
      <protection/>
    </xf>
    <xf numFmtId="179" fontId="18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11" xfId="67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center" wrapText="1"/>
    </xf>
    <xf numFmtId="0" fontId="9" fillId="0" borderId="11" xfId="33" applyNumberFormat="1" applyFont="1" applyFill="1" applyBorder="1" applyAlignment="1">
      <alignment horizontal="left" vertical="center"/>
      <protection/>
    </xf>
    <xf numFmtId="0" fontId="8" fillId="0" borderId="11" xfId="33" applyNumberFormat="1" applyFont="1" applyFill="1" applyBorder="1" applyAlignment="1">
      <alignment horizontal="left" vertical="center"/>
      <protection/>
    </xf>
    <xf numFmtId="179" fontId="8" fillId="0" borderId="11" xfId="0" applyNumberFormat="1" applyFont="1" applyFill="1" applyBorder="1" applyAlignment="1">
      <alignment vertical="center" wrapText="1"/>
    </xf>
    <xf numFmtId="0" fontId="10" fillId="0" borderId="11" xfId="33" applyNumberFormat="1" applyFont="1" applyFill="1" applyBorder="1" applyAlignment="1">
      <alignment horizontal="center" vertical="center"/>
      <protection/>
    </xf>
    <xf numFmtId="179" fontId="10" fillId="0" borderId="11" xfId="0" applyNumberFormat="1" applyFont="1" applyFill="1" applyBorder="1" applyAlignment="1">
      <alignment horizontal="center" vertical="center" wrapText="1"/>
    </xf>
    <xf numFmtId="0" fontId="29" fillId="0" borderId="0" xfId="68" applyFont="1">
      <alignment/>
      <protection/>
    </xf>
    <xf numFmtId="0" fontId="8" fillId="0" borderId="0" xfId="68" applyFont="1" applyAlignment="1">
      <alignment/>
      <protection/>
    </xf>
    <xf numFmtId="0" fontId="8" fillId="0" borderId="0" xfId="68" applyFont="1" applyAlignment="1">
      <alignment horizontal="left"/>
      <protection/>
    </xf>
    <xf numFmtId="0" fontId="9" fillId="0" borderId="0" xfId="68" applyFont="1" applyAlignment="1">
      <alignment horizontal="left"/>
      <protection/>
    </xf>
    <xf numFmtId="0" fontId="9" fillId="0" borderId="0" xfId="68" applyFont="1" applyAlignment="1">
      <alignment/>
      <protection/>
    </xf>
    <xf numFmtId="0" fontId="3" fillId="0" borderId="0" xfId="68" applyBorder="1">
      <alignment/>
      <protection/>
    </xf>
    <xf numFmtId="0" fontId="8" fillId="0" borderId="0" xfId="68" applyFont="1">
      <alignment/>
      <protection/>
    </xf>
    <xf numFmtId="0" fontId="18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67" applyFont="1" applyAlignment="1" applyProtection="1">
      <alignment vertical="center"/>
      <protection locked="0"/>
    </xf>
    <xf numFmtId="0" fontId="29" fillId="0" borderId="0" xfId="67" applyFont="1" applyAlignment="1" applyProtection="1">
      <alignment vertical="center"/>
      <protection locked="0"/>
    </xf>
    <xf numFmtId="0" fontId="35" fillId="0" borderId="0" xfId="67" applyFont="1" applyAlignment="1" applyProtection="1">
      <alignment/>
      <protection locked="0"/>
    </xf>
    <xf numFmtId="0" fontId="36" fillId="0" borderId="0" xfId="67" applyFont="1" applyAlignment="1" applyProtection="1">
      <alignment/>
      <protection locked="0"/>
    </xf>
    <xf numFmtId="0" fontId="37" fillId="0" borderId="0" xfId="67" applyFont="1" applyAlignment="1" applyProtection="1">
      <alignment/>
      <protection locked="0"/>
    </xf>
    <xf numFmtId="0" fontId="36" fillId="0" borderId="0" xfId="67" applyFont="1" applyAlignment="1" applyProtection="1">
      <alignment vertical="center" shrinkToFit="1"/>
      <protection locked="0"/>
    </xf>
    <xf numFmtId="0" fontId="0" fillId="0" borderId="0" xfId="67" applyFont="1" applyAlignment="1" applyProtection="1">
      <alignment vertical="center"/>
      <protection locked="0"/>
    </xf>
    <xf numFmtId="182" fontId="0" fillId="0" borderId="0" xfId="67" applyNumberFormat="1" applyFont="1" applyAlignment="1" applyProtection="1">
      <alignment vertical="center"/>
      <protection locked="0"/>
    </xf>
    <xf numFmtId="183" fontId="38" fillId="0" borderId="0" xfId="67" applyNumberFormat="1" applyFont="1" applyFill="1" applyAlignment="1" applyProtection="1">
      <alignment vertical="center"/>
      <protection locked="0"/>
    </xf>
    <xf numFmtId="0" fontId="36" fillId="0" borderId="0" xfId="67" applyFont="1" applyAlignment="1" applyProtection="1">
      <alignment vertical="center"/>
      <protection locked="0"/>
    </xf>
    <xf numFmtId="0" fontId="8" fillId="0" borderId="0" xfId="67" applyFont="1" applyAlignment="1" applyProtection="1">
      <alignment vertical="center" shrinkToFit="1"/>
      <protection locked="0"/>
    </xf>
    <xf numFmtId="0" fontId="4" fillId="0" borderId="0" xfId="67" applyFont="1" applyAlignment="1" applyProtection="1">
      <alignment horizontal="center" vertical="center"/>
      <protection locked="0"/>
    </xf>
    <xf numFmtId="0" fontId="4" fillId="0" borderId="0" xfId="67" applyFont="1" applyAlignment="1" applyProtection="1">
      <alignment vertical="center"/>
      <protection locked="0"/>
    </xf>
    <xf numFmtId="0" fontId="39" fillId="0" borderId="0" xfId="67" applyFont="1" applyFill="1" applyAlignment="1" applyProtection="1">
      <alignment horizontal="center" vertical="center"/>
      <protection locked="0"/>
    </xf>
    <xf numFmtId="0" fontId="8" fillId="0" borderId="0" xfId="67" applyFont="1" applyAlignment="1" applyProtection="1">
      <alignment horizontal="left" vertical="center" shrinkToFit="1"/>
      <protection locked="0"/>
    </xf>
    <xf numFmtId="0" fontId="5" fillId="0" borderId="0" xfId="67" applyFont="1" applyAlignment="1" applyProtection="1">
      <alignment vertical="center"/>
      <protection locked="0"/>
    </xf>
    <xf numFmtId="183" fontId="8" fillId="0" borderId="0" xfId="67" applyNumberFormat="1" applyFont="1" applyFill="1" applyAlignment="1" applyProtection="1">
      <alignment vertical="center"/>
      <protection locked="0"/>
    </xf>
    <xf numFmtId="183" fontId="40" fillId="0" borderId="0" xfId="67" applyNumberFormat="1" applyFont="1" applyFill="1" applyAlignment="1" applyProtection="1">
      <alignment vertical="center"/>
      <protection locked="0"/>
    </xf>
    <xf numFmtId="0" fontId="29" fillId="0" borderId="11" xfId="67" applyFont="1" applyBorder="1" applyAlignment="1" applyProtection="1">
      <alignment horizontal="center" vertical="center" shrinkToFit="1"/>
      <protection locked="0"/>
    </xf>
    <xf numFmtId="0" fontId="29" fillId="0" borderId="11" xfId="67" applyFont="1" applyBorder="1" applyAlignment="1" applyProtection="1">
      <alignment horizontal="center" vertical="center" wrapText="1"/>
      <protection locked="0"/>
    </xf>
    <xf numFmtId="182" fontId="29" fillId="0" borderId="11" xfId="67" applyNumberFormat="1" applyFont="1" applyBorder="1" applyAlignment="1" applyProtection="1">
      <alignment vertical="center" wrapText="1"/>
      <protection locked="0"/>
    </xf>
    <xf numFmtId="183" fontId="29" fillId="0" borderId="11" xfId="6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7" applyFont="1" applyFill="1" applyBorder="1" applyAlignment="1">
      <alignment horizontal="center" vertical="center" wrapText="1"/>
      <protection/>
    </xf>
    <xf numFmtId="184" fontId="0" fillId="0" borderId="11" xfId="67" applyNumberFormat="1" applyFont="1" applyFill="1" applyBorder="1" applyAlignment="1">
      <alignment vertical="center" shrinkToFit="1"/>
      <protection/>
    </xf>
    <xf numFmtId="184" fontId="0" fillId="0" borderId="11" xfId="67" applyNumberFormat="1" applyFont="1" applyFill="1" applyBorder="1" applyAlignment="1">
      <alignment horizontal="center" vertical="center" shrinkToFit="1"/>
      <protection/>
    </xf>
    <xf numFmtId="4" fontId="10" fillId="0" borderId="11" xfId="67" applyNumberFormat="1" applyFont="1" applyBorder="1" applyAlignment="1">
      <alignment vertical="center" shrinkToFit="1"/>
      <protection/>
    </xf>
    <xf numFmtId="1" fontId="6" fillId="0" borderId="11" xfId="67" applyNumberFormat="1" applyFont="1" applyFill="1" applyBorder="1" applyAlignment="1">
      <alignment vertical="center"/>
      <protection/>
    </xf>
    <xf numFmtId="4" fontId="0" fillId="0" borderId="11" xfId="67" applyNumberFormat="1" applyFont="1" applyBorder="1" applyAlignment="1">
      <alignment vertical="center" shrinkToFit="1"/>
      <protection/>
    </xf>
    <xf numFmtId="1" fontId="8" fillId="0" borderId="11" xfId="67" applyNumberFormat="1" applyFont="1" applyFill="1" applyBorder="1" applyAlignment="1">
      <alignment vertical="center"/>
      <protection/>
    </xf>
    <xf numFmtId="184" fontId="10" fillId="0" borderId="11" xfId="67" applyNumberFormat="1" applyFont="1" applyFill="1" applyBorder="1" applyAlignment="1">
      <alignment vertical="center" shrinkToFit="1"/>
      <protection/>
    </xf>
    <xf numFmtId="185" fontId="0" fillId="0" borderId="11" xfId="67" applyNumberFormat="1" applyFont="1" applyBorder="1" applyAlignment="1">
      <alignment vertical="center" shrinkToFit="1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1" fontId="41" fillId="0" borderId="11" xfId="67" applyNumberFormat="1" applyFont="1" applyFill="1" applyBorder="1" applyAlignment="1">
      <alignment vertical="center"/>
      <protection/>
    </xf>
    <xf numFmtId="1" fontId="9" fillId="0" borderId="11" xfId="67" applyNumberFormat="1" applyFont="1" applyFill="1" applyBorder="1" applyAlignment="1">
      <alignment vertical="center"/>
      <protection/>
    </xf>
    <xf numFmtId="1" fontId="42" fillId="0" borderId="11" xfId="67" applyNumberFormat="1" applyFont="1" applyFill="1" applyBorder="1" applyAlignment="1">
      <alignment vertical="center"/>
      <protection/>
    </xf>
    <xf numFmtId="1" fontId="43" fillId="0" borderId="11" xfId="67" applyNumberFormat="1" applyFont="1" applyFill="1" applyBorder="1" applyAlignment="1">
      <alignment vertical="center"/>
      <protection/>
    </xf>
    <xf numFmtId="0" fontId="8" fillId="0" borderId="23" xfId="0" applyFont="1" applyFill="1" applyBorder="1" applyAlignment="1">
      <alignment horizontal="justify" vertical="center"/>
    </xf>
    <xf numFmtId="1" fontId="44" fillId="0" borderId="11" xfId="67" applyNumberFormat="1" applyFont="1" applyFill="1" applyBorder="1" applyAlignment="1">
      <alignment vertical="center"/>
      <protection/>
    </xf>
    <xf numFmtId="178" fontId="0" fillId="0" borderId="0" xfId="67" applyNumberFormat="1" applyFont="1" applyAlignment="1" applyProtection="1">
      <alignment vertical="center"/>
      <protection locked="0"/>
    </xf>
    <xf numFmtId="180" fontId="0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horizontal="right" vertical="center"/>
    </xf>
    <xf numFmtId="180" fontId="9" fillId="0" borderId="11" xfId="0" applyNumberFormat="1" applyFont="1" applyFill="1" applyBorder="1" applyAlignment="1">
      <alignment horizontal="left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Fill="1" applyBorder="1" applyAlignment="1">
      <alignment horizontal="right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80" fontId="6" fillId="0" borderId="11" xfId="0" applyNumberFormat="1" applyFont="1" applyFill="1" applyBorder="1" applyAlignment="1">
      <alignment horizontal="left" vertical="center" wrapText="1"/>
    </xf>
    <xf numFmtId="187" fontId="8" fillId="0" borderId="11" xfId="22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7" fontId="8" fillId="0" borderId="11" xfId="22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177" fontId="8" fillId="0" borderId="11" xfId="22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180" fontId="6" fillId="0" borderId="11" xfId="0" applyNumberFormat="1" applyFont="1" applyFill="1" applyBorder="1" applyAlignment="1">
      <alignment horizontal="center" vertical="center" wrapText="1"/>
    </xf>
    <xf numFmtId="186" fontId="8" fillId="0" borderId="11" xfId="22" applyNumberFormat="1" applyFont="1" applyFill="1" applyBorder="1" applyAlignment="1">
      <alignment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_(市本级）2014资本经营预算表" xfId="33"/>
    <cellStyle name="解释性文本" xfId="34"/>
    <cellStyle name="标题 1" xfId="35"/>
    <cellStyle name="常规_2011省本级基金预算表（草案，提供预算处）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12-29日省政府常务会议材料附件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!!!2015年省本级预算执行情况（上人代会草案） - 细化基金" xfId="67"/>
    <cellStyle name="常规_2015省本级公共财政支出预算表13--亿元" xfId="68"/>
    <cellStyle name="常规_Sheet1" xfId="69"/>
    <cellStyle name="常规_表格(附件一)修改（正式）元月13日s" xfId="70"/>
    <cellStyle name="常规_山西省2016年人代会预算草案（支出修改，不列付息0119）" xfId="71"/>
    <cellStyle name="货币[0]_山西省省本级2015年公共财政收支平衡表（草案）(3)" xfId="72"/>
    <cellStyle name="样式 1" xfId="73"/>
    <cellStyle name="常规_支预" xfId="74"/>
    <cellStyle name="常规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2" sqref="A2:B2"/>
    </sheetView>
  </sheetViews>
  <sheetFormatPr defaultColWidth="9.00390625" defaultRowHeight="14.25"/>
  <cols>
    <col min="1" max="1" width="41.125" style="0" customWidth="1"/>
    <col min="2" max="2" width="38.25390625" style="0" customWidth="1"/>
  </cols>
  <sheetData>
    <row r="1" spans="1:2" ht="18" customHeight="1">
      <c r="A1" s="287" t="s">
        <v>0</v>
      </c>
      <c r="B1" s="288"/>
    </row>
    <row r="2" spans="1:2" ht="21" customHeight="1">
      <c r="A2" s="42" t="s">
        <v>1</v>
      </c>
      <c r="B2" s="42"/>
    </row>
    <row r="3" spans="1:2" ht="18" customHeight="1">
      <c r="A3" s="43"/>
      <c r="B3" s="281" t="s">
        <v>2</v>
      </c>
    </row>
    <row r="4" spans="1:2" ht="25.5" customHeight="1">
      <c r="A4" s="158" t="s">
        <v>3</v>
      </c>
      <c r="B4" s="158" t="s">
        <v>4</v>
      </c>
    </row>
    <row r="5" spans="1:2" ht="18" customHeight="1">
      <c r="A5" s="289" t="s">
        <v>5</v>
      </c>
      <c r="B5" s="290">
        <f>B6+B23</f>
        <v>45600</v>
      </c>
    </row>
    <row r="6" spans="1:2" ht="18" customHeight="1">
      <c r="A6" s="291" t="s">
        <v>6</v>
      </c>
      <c r="B6" s="290">
        <f>SUM(B7:B22)</f>
        <v>39150</v>
      </c>
    </row>
    <row r="7" spans="1:2" ht="18" customHeight="1">
      <c r="A7" s="292" t="s">
        <v>7</v>
      </c>
      <c r="B7" s="290">
        <v>17500</v>
      </c>
    </row>
    <row r="8" spans="1:2" ht="18" customHeight="1">
      <c r="A8" s="292" t="s">
        <v>8</v>
      </c>
      <c r="B8" s="290"/>
    </row>
    <row r="9" spans="1:2" ht="18" customHeight="1">
      <c r="A9" s="292" t="s">
        <v>9</v>
      </c>
      <c r="B9" s="290">
        <v>3500</v>
      </c>
    </row>
    <row r="10" spans="1:2" ht="18" customHeight="1">
      <c r="A10" s="292" t="s">
        <v>10</v>
      </c>
      <c r="B10" s="290"/>
    </row>
    <row r="11" spans="1:2" ht="18" customHeight="1">
      <c r="A11" s="292" t="s">
        <v>11</v>
      </c>
      <c r="B11" s="290">
        <v>950</v>
      </c>
    </row>
    <row r="12" spans="1:2" ht="18" customHeight="1">
      <c r="A12" s="292" t="s">
        <v>12</v>
      </c>
      <c r="B12" s="290">
        <v>6500</v>
      </c>
    </row>
    <row r="13" spans="1:2" ht="18" customHeight="1">
      <c r="A13" s="292" t="s">
        <v>13</v>
      </c>
      <c r="B13" s="290">
        <v>3000</v>
      </c>
    </row>
    <row r="14" spans="1:2" ht="18" customHeight="1">
      <c r="A14" s="292" t="s">
        <v>14</v>
      </c>
      <c r="B14" s="290">
        <v>2000</v>
      </c>
    </row>
    <row r="15" spans="1:2" ht="18" customHeight="1">
      <c r="A15" s="292" t="s">
        <v>15</v>
      </c>
      <c r="B15" s="293">
        <v>900</v>
      </c>
    </row>
    <row r="16" spans="1:2" ht="18" customHeight="1">
      <c r="A16" s="292" t="s">
        <v>16</v>
      </c>
      <c r="B16" s="293">
        <v>1500</v>
      </c>
    </row>
    <row r="17" spans="1:2" ht="18" customHeight="1">
      <c r="A17" s="292" t="s">
        <v>17</v>
      </c>
      <c r="B17" s="293">
        <v>800</v>
      </c>
    </row>
    <row r="18" spans="1:2" ht="18" customHeight="1">
      <c r="A18" s="292" t="s">
        <v>18</v>
      </c>
      <c r="B18" s="293">
        <v>200</v>
      </c>
    </row>
    <row r="19" spans="1:2" ht="18" customHeight="1">
      <c r="A19" s="292" t="s">
        <v>19</v>
      </c>
      <c r="B19" s="293">
        <v>1400</v>
      </c>
    </row>
    <row r="20" spans="1:2" ht="18" customHeight="1">
      <c r="A20" s="292" t="s">
        <v>20</v>
      </c>
      <c r="B20" s="293">
        <v>900</v>
      </c>
    </row>
    <row r="21" spans="1:2" ht="18" customHeight="1">
      <c r="A21" s="292" t="s">
        <v>21</v>
      </c>
      <c r="B21" s="293"/>
    </row>
    <row r="22" spans="1:2" ht="18" customHeight="1">
      <c r="A22" s="292" t="s">
        <v>22</v>
      </c>
      <c r="B22" s="293"/>
    </row>
    <row r="23" spans="1:2" ht="18" customHeight="1">
      <c r="A23" s="291" t="s">
        <v>23</v>
      </c>
      <c r="B23" s="293">
        <f>SUM(B24:B29)</f>
        <v>6450</v>
      </c>
    </row>
    <row r="24" spans="1:2" ht="18" customHeight="1">
      <c r="A24" s="292" t="s">
        <v>24</v>
      </c>
      <c r="B24" s="293">
        <v>3500</v>
      </c>
    </row>
    <row r="25" spans="1:2" ht="18" customHeight="1">
      <c r="A25" s="292" t="s">
        <v>25</v>
      </c>
      <c r="B25" s="293">
        <v>100</v>
      </c>
    </row>
    <row r="26" spans="1:2" ht="18" customHeight="1">
      <c r="A26" s="292" t="s">
        <v>26</v>
      </c>
      <c r="B26" s="293">
        <v>2100</v>
      </c>
    </row>
    <row r="27" spans="1:2" ht="18" customHeight="1">
      <c r="A27" s="292" t="s">
        <v>27</v>
      </c>
      <c r="B27" s="293"/>
    </row>
    <row r="28" spans="1:2" ht="18" customHeight="1">
      <c r="A28" s="292" t="s">
        <v>28</v>
      </c>
      <c r="B28" s="293">
        <v>750</v>
      </c>
    </row>
    <row r="29" spans="1:2" ht="18" customHeight="1">
      <c r="A29" s="292" t="s">
        <v>29</v>
      </c>
      <c r="B29" s="293"/>
    </row>
    <row r="30" spans="1:2" ht="18" customHeight="1">
      <c r="A30" s="292"/>
      <c r="B30" s="293"/>
    </row>
    <row r="31" spans="1:2" ht="18" customHeight="1">
      <c r="A31" s="294" t="s">
        <v>30</v>
      </c>
      <c r="B31" s="295">
        <v>46093.07</v>
      </c>
    </row>
    <row r="32" spans="1:2" ht="18" customHeight="1">
      <c r="A32" s="296" t="s">
        <v>31</v>
      </c>
      <c r="B32" s="293"/>
    </row>
    <row r="33" spans="1:2" ht="18" customHeight="1">
      <c r="A33" s="296" t="s">
        <v>32</v>
      </c>
      <c r="B33" s="293"/>
    </row>
    <row r="34" spans="1:2" ht="18" customHeight="1">
      <c r="A34" s="65" t="s">
        <v>33</v>
      </c>
      <c r="B34" s="293"/>
    </row>
    <row r="35" spans="1:2" ht="18" customHeight="1">
      <c r="A35" s="65" t="s">
        <v>34</v>
      </c>
      <c r="B35" s="293"/>
    </row>
    <row r="36" spans="1:2" ht="18" customHeight="1">
      <c r="A36" s="65" t="s">
        <v>35</v>
      </c>
      <c r="B36" s="293"/>
    </row>
    <row r="37" spans="1:2" ht="18" customHeight="1">
      <c r="A37" s="296" t="s">
        <v>36</v>
      </c>
      <c r="B37" s="293">
        <v>338</v>
      </c>
    </row>
    <row r="38" spans="1:2" ht="18" customHeight="1">
      <c r="A38" s="296" t="s">
        <v>37</v>
      </c>
      <c r="B38" s="293"/>
    </row>
    <row r="39" spans="1:2" ht="18" customHeight="1">
      <c r="A39" s="292"/>
      <c r="B39" s="293"/>
    </row>
    <row r="40" spans="1:2" ht="18" customHeight="1">
      <c r="A40" s="297" t="s">
        <v>38</v>
      </c>
      <c r="B40" s="298">
        <f>B5+B31+B37</f>
        <v>92031.07</v>
      </c>
    </row>
  </sheetData>
  <sheetProtection/>
  <mergeCells count="1">
    <mergeCell ref="A2:B2"/>
  </mergeCells>
  <printOptions horizontalCentered="1"/>
  <pageMargins left="0.75" right="0.75" top="0.98" bottom="0.7900000000000001" header="0.51" footer="0.51"/>
  <pageSetup horizontalDpi="600" verticalDpi="600" orientation="portrait" paperSize="9" scale="95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selection activeCell="A2" sqref="A2:B3"/>
    </sheetView>
  </sheetViews>
  <sheetFormatPr defaultColWidth="9.00390625" defaultRowHeight="14.25"/>
  <cols>
    <col min="1" max="1" width="39.50390625" style="0" customWidth="1"/>
    <col min="2" max="2" width="30.25390625" style="0" customWidth="1"/>
  </cols>
  <sheetData>
    <row r="1" spans="1:3" ht="14.25">
      <c r="A1" s="128" t="s">
        <v>848</v>
      </c>
      <c r="B1" s="128"/>
      <c r="C1" s="128"/>
    </row>
    <row r="2" spans="1:2" ht="18" customHeight="1">
      <c r="A2" s="129" t="s">
        <v>849</v>
      </c>
      <c r="B2" s="129"/>
    </row>
    <row r="3" spans="1:2" ht="18" customHeight="1">
      <c r="A3" s="129"/>
      <c r="B3" s="129"/>
    </row>
    <row r="4" spans="1:2" ht="19.5" customHeight="1">
      <c r="A4" s="130"/>
      <c r="B4" s="131" t="s">
        <v>2</v>
      </c>
    </row>
    <row r="5" spans="1:2" ht="19.5" customHeight="1">
      <c r="A5" s="132" t="s">
        <v>850</v>
      </c>
      <c r="B5" s="132" t="s">
        <v>839</v>
      </c>
    </row>
    <row r="6" spans="1:2" ht="19.5" customHeight="1">
      <c r="A6" s="133" t="s">
        <v>851</v>
      </c>
      <c r="B6" s="134">
        <f>B7</f>
        <v>0</v>
      </c>
    </row>
    <row r="7" spans="1:2" ht="19.5" customHeight="1">
      <c r="A7" s="135" t="s">
        <v>852</v>
      </c>
      <c r="B7" s="134"/>
    </row>
    <row r="8" spans="1:2" ht="19.5" customHeight="1">
      <c r="A8" s="136" t="s">
        <v>853</v>
      </c>
      <c r="B8" s="134"/>
    </row>
    <row r="9" spans="1:2" ht="19.5" customHeight="1">
      <c r="A9" s="136" t="s">
        <v>854</v>
      </c>
      <c r="B9" s="134"/>
    </row>
    <row r="10" spans="1:2" ht="19.5" customHeight="1">
      <c r="A10" s="136" t="s">
        <v>855</v>
      </c>
      <c r="B10" s="134"/>
    </row>
    <row r="11" spans="1:2" ht="19.5" customHeight="1">
      <c r="A11" s="137" t="s">
        <v>856</v>
      </c>
      <c r="B11" s="134"/>
    </row>
    <row r="12" spans="1:2" ht="19.5" customHeight="1">
      <c r="A12" s="136" t="s">
        <v>857</v>
      </c>
      <c r="B12" s="138"/>
    </row>
    <row r="13" spans="1:2" ht="19.5" customHeight="1">
      <c r="A13" s="136"/>
      <c r="B13" s="134"/>
    </row>
    <row r="14" spans="1:2" ht="19.5" customHeight="1">
      <c r="A14" s="139" t="s">
        <v>788</v>
      </c>
      <c r="B14" s="140"/>
    </row>
    <row r="15" spans="1:2" ht="19.5" customHeight="1">
      <c r="A15" s="139" t="s">
        <v>790</v>
      </c>
      <c r="B15" s="141"/>
    </row>
    <row r="16" spans="1:2" ht="19.5" customHeight="1">
      <c r="A16" s="139" t="s">
        <v>858</v>
      </c>
      <c r="B16" s="141"/>
    </row>
    <row r="17" spans="1:2" ht="19.5" customHeight="1">
      <c r="A17" s="142" t="s">
        <v>62</v>
      </c>
      <c r="B17" s="141"/>
    </row>
    <row r="18" spans="1:16" ht="19.5" customHeight="1">
      <c r="A18" s="143" t="s">
        <v>847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</sheetData>
  <sheetProtection/>
  <mergeCells count="3">
    <mergeCell ref="A1:C1"/>
    <mergeCell ref="A18:P18"/>
    <mergeCell ref="A2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B1">
      <selection activeCell="D19" sqref="D19"/>
    </sheetView>
  </sheetViews>
  <sheetFormatPr defaultColWidth="9.00390625" defaultRowHeight="14.25"/>
  <cols>
    <col min="1" max="1" width="21.00390625" style="0" hidden="1" customWidth="1"/>
    <col min="2" max="2" width="15.625" style="0" customWidth="1"/>
    <col min="3" max="3" width="25.625" style="0" customWidth="1"/>
    <col min="4" max="4" width="14.625" style="0" customWidth="1"/>
    <col min="5" max="5" width="12.375" style="0" customWidth="1"/>
    <col min="6" max="6" width="13.50390625" style="0" customWidth="1"/>
    <col min="7" max="8" width="12.375" style="0" customWidth="1"/>
  </cols>
  <sheetData>
    <row r="1" spans="1:2" ht="14.25">
      <c r="A1" s="66" t="s">
        <v>859</v>
      </c>
      <c r="B1" t="s">
        <v>859</v>
      </c>
    </row>
    <row r="2" spans="1:7" ht="27" customHeight="1">
      <c r="A2" s="123" t="s">
        <v>860</v>
      </c>
      <c r="B2" s="123"/>
      <c r="C2" s="123"/>
      <c r="D2" s="123"/>
      <c r="E2" s="123"/>
      <c r="F2" s="123"/>
      <c r="G2" s="123"/>
    </row>
    <row r="3" ht="14.25">
      <c r="F3" t="s">
        <v>2</v>
      </c>
    </row>
    <row r="4" spans="1:7" ht="18.75">
      <c r="A4" s="124"/>
      <c r="B4" s="124" t="s">
        <v>763</v>
      </c>
      <c r="C4" s="124" t="s">
        <v>861</v>
      </c>
      <c r="D4" s="124" t="s">
        <v>862</v>
      </c>
      <c r="E4" s="125" t="s">
        <v>863</v>
      </c>
      <c r="F4" s="125"/>
      <c r="G4" s="125"/>
    </row>
    <row r="5" spans="1:7" ht="18.75">
      <c r="A5" s="124"/>
      <c r="B5" s="124"/>
      <c r="C5" s="124"/>
      <c r="D5" s="124"/>
      <c r="E5" s="124" t="s">
        <v>763</v>
      </c>
      <c r="F5" s="124" t="s">
        <v>864</v>
      </c>
      <c r="G5" s="124" t="s">
        <v>865</v>
      </c>
    </row>
    <row r="6" spans="1:7" ht="19.5" customHeight="1">
      <c r="A6" s="126" t="s">
        <v>66</v>
      </c>
      <c r="B6" s="127">
        <v>797</v>
      </c>
      <c r="C6" s="127">
        <v>12</v>
      </c>
      <c r="D6" s="127">
        <v>500</v>
      </c>
      <c r="E6" s="127">
        <v>285</v>
      </c>
      <c r="F6" s="127">
        <v>285</v>
      </c>
      <c r="G6" s="127"/>
    </row>
  </sheetData>
  <sheetProtection/>
  <mergeCells count="6">
    <mergeCell ref="A2:G2"/>
    <mergeCell ref="E4:G4"/>
    <mergeCell ref="A4:A5"/>
    <mergeCell ref="B4:B5"/>
    <mergeCell ref="C4:C5"/>
    <mergeCell ref="D4:D5"/>
  </mergeCells>
  <printOptions/>
  <pageMargins left="0.36" right="0.36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37.125" style="0" customWidth="1"/>
    <col min="5" max="5" width="14.625" style="0" customWidth="1"/>
    <col min="6" max="6" width="13.625" style="0" customWidth="1"/>
    <col min="7" max="7" width="12.50390625" style="0" customWidth="1"/>
    <col min="9" max="9" width="9.875" style="0" customWidth="1"/>
    <col min="10" max="10" width="12.875" style="0" customWidth="1"/>
  </cols>
  <sheetData>
    <row r="1" ht="14.25">
      <c r="A1" t="s">
        <v>866</v>
      </c>
    </row>
    <row r="2" spans="1:10" ht="22.5">
      <c r="A2" s="113" t="s">
        <v>867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4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21.75" customHeight="1">
      <c r="A4" s="115" t="s">
        <v>868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1.75" customHeight="1">
      <c r="A5" s="116" t="s">
        <v>3</v>
      </c>
      <c r="B5" s="117" t="s">
        <v>66</v>
      </c>
      <c r="C5" s="116" t="s">
        <v>869</v>
      </c>
      <c r="D5" s="116"/>
      <c r="E5" s="116"/>
      <c r="F5" s="116"/>
      <c r="G5" s="116"/>
      <c r="H5" s="116" t="s">
        <v>870</v>
      </c>
      <c r="I5" s="116"/>
      <c r="J5" s="116"/>
    </row>
    <row r="6" spans="1:10" ht="21.75" customHeight="1">
      <c r="A6" s="118"/>
      <c r="B6" s="119"/>
      <c r="C6" s="118" t="s">
        <v>871</v>
      </c>
      <c r="D6" s="118" t="s">
        <v>872</v>
      </c>
      <c r="E6" s="118" t="s">
        <v>873</v>
      </c>
      <c r="F6" s="118" t="s">
        <v>874</v>
      </c>
      <c r="G6" s="118" t="s">
        <v>875</v>
      </c>
      <c r="H6" s="118" t="s">
        <v>871</v>
      </c>
      <c r="I6" s="118" t="s">
        <v>876</v>
      </c>
      <c r="J6" s="118" t="s">
        <v>877</v>
      </c>
    </row>
    <row r="7" spans="1:10" ht="21.75" customHeight="1">
      <c r="A7" s="120" t="s">
        <v>878</v>
      </c>
      <c r="B7" s="121">
        <v>104000</v>
      </c>
      <c r="C7" s="121">
        <v>73000</v>
      </c>
      <c r="D7" s="122"/>
      <c r="E7" s="122"/>
      <c r="F7" s="122"/>
      <c r="G7" s="122"/>
      <c r="H7" s="121">
        <v>31000</v>
      </c>
      <c r="I7" s="122"/>
      <c r="J7" s="122"/>
    </row>
    <row r="8" spans="1:10" ht="21.75" customHeight="1">
      <c r="A8" s="120" t="s">
        <v>879</v>
      </c>
      <c r="B8" s="121">
        <v>85981</v>
      </c>
      <c r="C8" s="121">
        <v>58243</v>
      </c>
      <c r="D8" s="121">
        <v>50797</v>
      </c>
      <c r="E8" s="121">
        <v>430</v>
      </c>
      <c r="F8" s="121">
        <v>6846</v>
      </c>
      <c r="G8" s="121">
        <v>170</v>
      </c>
      <c r="H8" s="121">
        <v>27738</v>
      </c>
      <c r="I8" s="121">
        <v>27738</v>
      </c>
      <c r="J8" s="121"/>
    </row>
  </sheetData>
  <sheetProtection/>
  <mergeCells count="7">
    <mergeCell ref="A2:J2"/>
    <mergeCell ref="A3:J3"/>
    <mergeCell ref="A4:J4"/>
    <mergeCell ref="C5:G5"/>
    <mergeCell ref="H5:J5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8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47.50390625" style="0" customWidth="1"/>
    <col min="2" max="2" width="13.25390625" style="0" customWidth="1"/>
    <col min="3" max="3" width="11.75390625" style="0" customWidth="1"/>
    <col min="4" max="4" width="26.625" style="0" customWidth="1"/>
    <col min="5" max="5" width="12.875" style="0" customWidth="1"/>
    <col min="6" max="6" width="11.50390625" style="0" customWidth="1"/>
  </cols>
  <sheetData>
    <row r="1" ht="14.25">
      <c r="A1" s="66" t="s">
        <v>880</v>
      </c>
    </row>
    <row r="2" spans="1:6" ht="20.25">
      <c r="A2" s="86" t="s">
        <v>881</v>
      </c>
      <c r="B2" s="86"/>
      <c r="C2" s="86"/>
      <c r="D2" s="86"/>
      <c r="E2" s="86"/>
      <c r="F2" s="86"/>
    </row>
    <row r="3" spans="1:6" ht="14.25">
      <c r="A3" s="87"/>
      <c r="B3" s="87"/>
      <c r="C3" s="88"/>
      <c r="D3" s="88"/>
      <c r="E3" s="88"/>
      <c r="F3" s="89" t="s">
        <v>2</v>
      </c>
    </row>
    <row r="4" spans="1:6" ht="18.75">
      <c r="A4" s="90" t="s">
        <v>882</v>
      </c>
      <c r="B4" s="91"/>
      <c r="C4" s="92"/>
      <c r="D4" s="90" t="s">
        <v>883</v>
      </c>
      <c r="E4" s="91"/>
      <c r="F4" s="92"/>
    </row>
    <row r="5" spans="1:6" ht="28.5">
      <c r="A5" s="93" t="s">
        <v>884</v>
      </c>
      <c r="B5" s="94" t="s">
        <v>885</v>
      </c>
      <c r="C5" s="93" t="s">
        <v>4</v>
      </c>
      <c r="D5" s="93" t="s">
        <v>3</v>
      </c>
      <c r="E5" s="94" t="s">
        <v>885</v>
      </c>
      <c r="F5" s="93" t="s">
        <v>4</v>
      </c>
    </row>
    <row r="6" spans="1:6" ht="18" customHeight="1">
      <c r="A6" s="95" t="s">
        <v>5</v>
      </c>
      <c r="B6" s="95">
        <v>42576</v>
      </c>
      <c r="C6" s="96">
        <v>45600</v>
      </c>
      <c r="D6" s="95" t="s">
        <v>41</v>
      </c>
      <c r="E6" s="95">
        <v>155509</v>
      </c>
      <c r="F6" s="96">
        <v>106010</v>
      </c>
    </row>
    <row r="7" spans="1:6" ht="18" customHeight="1">
      <c r="A7" s="97" t="s">
        <v>886</v>
      </c>
      <c r="B7" s="97">
        <v>101556</v>
      </c>
      <c r="C7" s="96">
        <v>56084</v>
      </c>
      <c r="D7" s="97" t="s">
        <v>887</v>
      </c>
      <c r="E7" s="97"/>
      <c r="F7" s="96"/>
    </row>
    <row r="8" spans="1:6" ht="18" customHeight="1">
      <c r="A8" s="98" t="s">
        <v>888</v>
      </c>
      <c r="B8" s="97">
        <v>100047</v>
      </c>
      <c r="C8" s="96">
        <v>54832</v>
      </c>
      <c r="D8" s="98" t="s">
        <v>889</v>
      </c>
      <c r="E8" s="98">
        <v>615</v>
      </c>
      <c r="F8" s="96">
        <v>612</v>
      </c>
    </row>
    <row r="9" spans="1:6" ht="18" customHeight="1">
      <c r="A9" s="98" t="s">
        <v>890</v>
      </c>
      <c r="B9" s="98">
        <v>2750</v>
      </c>
      <c r="C9" s="96">
        <v>2750</v>
      </c>
      <c r="D9" s="98" t="s">
        <v>891</v>
      </c>
      <c r="E9" s="98"/>
      <c r="F9" s="96"/>
    </row>
    <row r="10" spans="1:6" ht="18" customHeight="1">
      <c r="A10" s="65" t="s">
        <v>892</v>
      </c>
      <c r="B10" s="65">
        <v>542</v>
      </c>
      <c r="C10" s="96">
        <v>542</v>
      </c>
      <c r="D10" s="98" t="s">
        <v>893</v>
      </c>
      <c r="E10" s="98">
        <v>615</v>
      </c>
      <c r="F10" s="96">
        <v>612</v>
      </c>
    </row>
    <row r="11" spans="1:6" ht="18" customHeight="1">
      <c r="A11" s="65" t="s">
        <v>894</v>
      </c>
      <c r="B11" s="65">
        <v>403</v>
      </c>
      <c r="C11" s="96">
        <v>403</v>
      </c>
      <c r="D11" s="98"/>
      <c r="E11" s="98"/>
      <c r="F11" s="96"/>
    </row>
    <row r="12" spans="1:6" ht="18" customHeight="1">
      <c r="A12" s="65" t="s">
        <v>895</v>
      </c>
      <c r="B12" s="65">
        <v>765</v>
      </c>
      <c r="C12" s="96">
        <v>765</v>
      </c>
      <c r="D12" s="98" t="s">
        <v>896</v>
      </c>
      <c r="E12" s="98"/>
      <c r="F12" s="96"/>
    </row>
    <row r="13" spans="1:6" ht="18" customHeight="1">
      <c r="A13" s="65" t="s">
        <v>897</v>
      </c>
      <c r="B13" s="65">
        <v>0</v>
      </c>
      <c r="C13" s="96"/>
      <c r="D13" s="98" t="s">
        <v>896</v>
      </c>
      <c r="E13" s="98"/>
      <c r="F13" s="96"/>
    </row>
    <row r="14" spans="1:6" ht="18" customHeight="1">
      <c r="A14" s="65" t="s">
        <v>898</v>
      </c>
      <c r="B14" s="65">
        <v>1040</v>
      </c>
      <c r="C14" s="96">
        <v>1040</v>
      </c>
      <c r="D14" s="98" t="s">
        <v>896</v>
      </c>
      <c r="E14" s="98"/>
      <c r="F14" s="96"/>
    </row>
    <row r="15" spans="1:6" ht="18" customHeight="1">
      <c r="A15" s="65" t="s">
        <v>899</v>
      </c>
      <c r="B15" s="65"/>
      <c r="C15" s="96"/>
      <c r="D15" s="98" t="s">
        <v>896</v>
      </c>
      <c r="E15" s="98"/>
      <c r="F15" s="96"/>
    </row>
    <row r="16" spans="1:6" ht="18" customHeight="1">
      <c r="A16" s="65" t="s">
        <v>900</v>
      </c>
      <c r="B16" s="65">
        <v>47503</v>
      </c>
      <c r="C16" s="96">
        <v>44355</v>
      </c>
      <c r="D16" s="98" t="s">
        <v>896</v>
      </c>
      <c r="E16" s="98"/>
      <c r="F16" s="96"/>
    </row>
    <row r="17" spans="1:6" ht="18" customHeight="1">
      <c r="A17" s="65" t="s">
        <v>901</v>
      </c>
      <c r="B17" s="65">
        <v>1616</v>
      </c>
      <c r="C17" s="96">
        <v>1616</v>
      </c>
      <c r="D17" s="98" t="s">
        <v>896</v>
      </c>
      <c r="E17" s="98"/>
      <c r="F17" s="96"/>
    </row>
    <row r="18" spans="1:6" ht="18" customHeight="1">
      <c r="A18" s="99" t="s">
        <v>902</v>
      </c>
      <c r="B18" s="99">
        <v>14725</v>
      </c>
      <c r="C18" s="96">
        <v>15024</v>
      </c>
      <c r="D18" s="98" t="s">
        <v>896</v>
      </c>
      <c r="E18" s="98"/>
      <c r="F18" s="96"/>
    </row>
    <row r="19" spans="1:6" ht="18" customHeight="1">
      <c r="A19" s="100" t="s">
        <v>903</v>
      </c>
      <c r="B19" s="100">
        <v>3543</v>
      </c>
      <c r="C19" s="96">
        <v>2675</v>
      </c>
      <c r="D19" s="98" t="s">
        <v>896</v>
      </c>
      <c r="E19" s="98"/>
      <c r="F19" s="96"/>
    </row>
    <row r="20" spans="1:6" ht="18" customHeight="1">
      <c r="A20" s="100" t="s">
        <v>904</v>
      </c>
      <c r="B20" s="100">
        <v>619</v>
      </c>
      <c r="C20" s="96">
        <v>3098</v>
      </c>
      <c r="D20" s="98" t="s">
        <v>896</v>
      </c>
      <c r="E20" s="98"/>
      <c r="F20" s="96"/>
    </row>
    <row r="21" spans="1:6" ht="18" customHeight="1">
      <c r="A21" s="100" t="s">
        <v>905</v>
      </c>
      <c r="B21" s="100"/>
      <c r="C21" s="96"/>
      <c r="D21" s="98" t="s">
        <v>896</v>
      </c>
      <c r="E21" s="98"/>
      <c r="F21" s="96"/>
    </row>
    <row r="22" spans="1:6" ht="18" customHeight="1">
      <c r="A22" s="100" t="s">
        <v>906</v>
      </c>
      <c r="B22" s="100"/>
      <c r="C22" s="96"/>
      <c r="D22" s="98" t="s">
        <v>896</v>
      </c>
      <c r="E22" s="98"/>
      <c r="F22" s="96"/>
    </row>
    <row r="23" spans="1:6" ht="18" customHeight="1">
      <c r="A23" s="100" t="s">
        <v>907</v>
      </c>
      <c r="B23" s="100">
        <v>158</v>
      </c>
      <c r="C23" s="96">
        <v>72</v>
      </c>
      <c r="D23" s="98" t="s">
        <v>896</v>
      </c>
      <c r="E23" s="98"/>
      <c r="F23" s="96"/>
    </row>
    <row r="24" spans="1:6" ht="18" customHeight="1">
      <c r="A24" s="100" t="s">
        <v>908</v>
      </c>
      <c r="B24" s="100">
        <v>662</v>
      </c>
      <c r="C24" s="96"/>
      <c r="D24" s="98" t="s">
        <v>896</v>
      </c>
      <c r="E24" s="98"/>
      <c r="F24" s="96"/>
    </row>
    <row r="25" spans="1:6" ht="18" customHeight="1">
      <c r="A25" s="100" t="s">
        <v>909</v>
      </c>
      <c r="B25" s="100">
        <v>981</v>
      </c>
      <c r="C25" s="96">
        <v>11</v>
      </c>
      <c r="D25" s="98" t="s">
        <v>896</v>
      </c>
      <c r="E25" s="98"/>
      <c r="F25" s="96"/>
    </row>
    <row r="26" spans="1:6" ht="18" customHeight="1">
      <c r="A26" s="100" t="s">
        <v>910</v>
      </c>
      <c r="B26" s="100">
        <v>2631</v>
      </c>
      <c r="C26" s="96">
        <v>2072</v>
      </c>
      <c r="D26" s="98" t="s">
        <v>896</v>
      </c>
      <c r="E26" s="98"/>
      <c r="F26" s="96"/>
    </row>
    <row r="27" spans="1:6" ht="18" customHeight="1">
      <c r="A27" s="99" t="s">
        <v>911</v>
      </c>
      <c r="B27" s="99"/>
      <c r="C27" s="96"/>
      <c r="D27" s="98" t="s">
        <v>896</v>
      </c>
      <c r="E27" s="98"/>
      <c r="F27" s="96"/>
    </row>
    <row r="28" spans="1:6" ht="18" customHeight="1">
      <c r="A28" s="100" t="s">
        <v>912</v>
      </c>
      <c r="B28" s="100">
        <v>3117</v>
      </c>
      <c r="C28" s="96">
        <v>233</v>
      </c>
      <c r="D28" s="100" t="s">
        <v>896</v>
      </c>
      <c r="E28" s="100"/>
      <c r="F28" s="101"/>
    </row>
    <row r="29" spans="1:6" ht="18" customHeight="1">
      <c r="A29" s="100" t="s">
        <v>913</v>
      </c>
      <c r="B29" s="100">
        <v>133</v>
      </c>
      <c r="C29" s="96"/>
      <c r="D29" s="100" t="s">
        <v>896</v>
      </c>
      <c r="E29" s="100"/>
      <c r="F29" s="96"/>
    </row>
    <row r="30" spans="1:6" ht="18" customHeight="1">
      <c r="A30" s="100" t="s">
        <v>914</v>
      </c>
      <c r="B30" s="100">
        <v>231</v>
      </c>
      <c r="C30" s="96">
        <v>208</v>
      </c>
      <c r="D30" s="100" t="s">
        <v>896</v>
      </c>
      <c r="E30" s="100"/>
      <c r="F30" s="96"/>
    </row>
    <row r="31" spans="1:6" ht="18" customHeight="1">
      <c r="A31" s="100" t="s">
        <v>915</v>
      </c>
      <c r="B31" s="100">
        <v>7969</v>
      </c>
      <c r="C31" s="96">
        <v>7670</v>
      </c>
      <c r="D31" s="99" t="s">
        <v>896</v>
      </c>
      <c r="E31" s="99"/>
      <c r="F31" s="96"/>
    </row>
    <row r="32" spans="1:6" ht="18" customHeight="1">
      <c r="A32" s="100" t="s">
        <v>916</v>
      </c>
      <c r="B32" s="100">
        <v>769</v>
      </c>
      <c r="C32" s="96">
        <v>700</v>
      </c>
      <c r="D32" s="100" t="s">
        <v>896</v>
      </c>
      <c r="E32" s="100"/>
      <c r="F32" s="96"/>
    </row>
    <row r="33" spans="1:6" ht="18" customHeight="1">
      <c r="A33" s="100" t="s">
        <v>917</v>
      </c>
      <c r="B33" s="100"/>
      <c r="C33" s="96"/>
      <c r="D33" s="100" t="s">
        <v>896</v>
      </c>
      <c r="E33" s="100"/>
      <c r="F33" s="96"/>
    </row>
    <row r="34" spans="1:6" ht="18" customHeight="1">
      <c r="A34" s="100" t="s">
        <v>918</v>
      </c>
      <c r="B34" s="100"/>
      <c r="C34" s="96"/>
      <c r="D34" s="100" t="s">
        <v>896</v>
      </c>
      <c r="E34" s="100"/>
      <c r="F34" s="96"/>
    </row>
    <row r="35" spans="1:6" ht="18" customHeight="1">
      <c r="A35" s="100" t="s">
        <v>919</v>
      </c>
      <c r="B35" s="100">
        <v>7508</v>
      </c>
      <c r="C35" s="96">
        <v>2752</v>
      </c>
      <c r="D35" s="100" t="s">
        <v>896</v>
      </c>
      <c r="E35" s="100"/>
      <c r="F35" s="96"/>
    </row>
    <row r="36" spans="1:6" ht="18" customHeight="1">
      <c r="A36" s="102" t="s">
        <v>920</v>
      </c>
      <c r="B36" s="51"/>
      <c r="C36" s="96"/>
      <c r="D36" s="100" t="s">
        <v>896</v>
      </c>
      <c r="E36" s="100"/>
      <c r="F36" s="96"/>
    </row>
    <row r="37" spans="1:6" ht="18" customHeight="1">
      <c r="A37" s="102" t="s">
        <v>921</v>
      </c>
      <c r="B37" s="51"/>
      <c r="C37" s="96"/>
      <c r="D37" s="100" t="s">
        <v>896</v>
      </c>
      <c r="E37" s="100"/>
      <c r="F37" s="96"/>
    </row>
    <row r="38" spans="1:6" ht="18" customHeight="1">
      <c r="A38" s="102" t="s">
        <v>922</v>
      </c>
      <c r="B38" s="51"/>
      <c r="C38" s="96"/>
      <c r="D38" s="100" t="s">
        <v>896</v>
      </c>
      <c r="E38" s="100"/>
      <c r="F38" s="96"/>
    </row>
    <row r="39" spans="1:6" ht="18" customHeight="1">
      <c r="A39" s="102" t="s">
        <v>923</v>
      </c>
      <c r="B39" s="51"/>
      <c r="C39" s="96">
        <v>530</v>
      </c>
      <c r="D39" s="100" t="s">
        <v>896</v>
      </c>
      <c r="E39" s="100"/>
      <c r="F39" s="96"/>
    </row>
    <row r="40" spans="1:6" ht="18" customHeight="1">
      <c r="A40" s="102" t="s">
        <v>924</v>
      </c>
      <c r="B40" s="51"/>
      <c r="C40" s="96">
        <v>908</v>
      </c>
      <c r="D40" s="98" t="s">
        <v>896</v>
      </c>
      <c r="E40" s="98"/>
      <c r="F40" s="96"/>
    </row>
    <row r="41" spans="1:6" ht="18" customHeight="1">
      <c r="A41" s="102" t="s">
        <v>925</v>
      </c>
      <c r="B41" s="51"/>
      <c r="C41" s="96"/>
      <c r="D41" s="98" t="s">
        <v>896</v>
      </c>
      <c r="E41" s="98"/>
      <c r="F41" s="96"/>
    </row>
    <row r="42" spans="1:6" ht="18" customHeight="1">
      <c r="A42" s="102" t="s">
        <v>926</v>
      </c>
      <c r="B42" s="51"/>
      <c r="C42" s="96"/>
      <c r="D42" s="98" t="s">
        <v>896</v>
      </c>
      <c r="E42" s="98"/>
      <c r="F42" s="96"/>
    </row>
    <row r="43" spans="1:6" ht="18" customHeight="1">
      <c r="A43" s="102" t="s">
        <v>927</v>
      </c>
      <c r="B43" s="51"/>
      <c r="C43" s="96">
        <v>4654</v>
      </c>
      <c r="D43" s="98" t="s">
        <v>896</v>
      </c>
      <c r="E43" s="98"/>
      <c r="F43" s="96"/>
    </row>
    <row r="44" spans="1:6" ht="18" customHeight="1">
      <c r="A44" s="102" t="s">
        <v>928</v>
      </c>
      <c r="B44" s="51"/>
      <c r="C44" s="96">
        <v>1322</v>
      </c>
      <c r="D44" s="98" t="s">
        <v>896</v>
      </c>
      <c r="E44" s="98"/>
      <c r="F44" s="96"/>
    </row>
    <row r="45" spans="1:6" ht="18" customHeight="1">
      <c r="A45" s="102" t="s">
        <v>929</v>
      </c>
      <c r="B45" s="51"/>
      <c r="C45" s="96"/>
      <c r="D45" s="98" t="s">
        <v>896</v>
      </c>
      <c r="E45" s="98"/>
      <c r="F45" s="96"/>
    </row>
    <row r="46" spans="1:6" ht="18" customHeight="1">
      <c r="A46" s="102" t="s">
        <v>930</v>
      </c>
      <c r="B46" s="51"/>
      <c r="C46" s="96"/>
      <c r="D46" s="98" t="s">
        <v>896</v>
      </c>
      <c r="E46" s="98"/>
      <c r="F46" s="96"/>
    </row>
    <row r="47" spans="1:6" ht="18" customHeight="1">
      <c r="A47" s="102" t="s">
        <v>931</v>
      </c>
      <c r="B47" s="51"/>
      <c r="C47" s="96"/>
      <c r="D47" s="98" t="s">
        <v>896</v>
      </c>
      <c r="E47" s="98"/>
      <c r="F47" s="96"/>
    </row>
    <row r="48" spans="1:6" ht="18" customHeight="1">
      <c r="A48" s="102" t="s">
        <v>932</v>
      </c>
      <c r="B48" s="51"/>
      <c r="C48" s="96"/>
      <c r="D48" s="98" t="s">
        <v>896</v>
      </c>
      <c r="E48" s="98"/>
      <c r="F48" s="96"/>
    </row>
    <row r="49" spans="1:6" ht="18" customHeight="1">
      <c r="A49" s="102" t="s">
        <v>933</v>
      </c>
      <c r="B49" s="51"/>
      <c r="C49" s="96"/>
      <c r="D49" s="98" t="s">
        <v>896</v>
      </c>
      <c r="E49" s="98"/>
      <c r="F49" s="96"/>
    </row>
    <row r="50" spans="1:6" ht="18" customHeight="1">
      <c r="A50" s="102" t="s">
        <v>934</v>
      </c>
      <c r="B50" s="51"/>
      <c r="C50" s="96"/>
      <c r="D50" s="98" t="s">
        <v>896</v>
      </c>
      <c r="E50" s="98"/>
      <c r="F50" s="96"/>
    </row>
    <row r="51" spans="1:6" ht="18" customHeight="1">
      <c r="A51" s="102" t="s">
        <v>935</v>
      </c>
      <c r="B51" s="51"/>
      <c r="C51" s="96"/>
      <c r="D51" s="98" t="s">
        <v>896</v>
      </c>
      <c r="E51" s="98"/>
      <c r="F51" s="96"/>
    </row>
    <row r="52" spans="1:6" ht="18" customHeight="1">
      <c r="A52" s="102" t="s">
        <v>936</v>
      </c>
      <c r="B52" s="51"/>
      <c r="C52" s="96"/>
      <c r="D52" s="98" t="s">
        <v>896</v>
      </c>
      <c r="E52" s="98"/>
      <c r="F52" s="96"/>
    </row>
    <row r="53" spans="1:6" ht="18" customHeight="1">
      <c r="A53" s="102" t="s">
        <v>937</v>
      </c>
      <c r="B53" s="51"/>
      <c r="C53" s="96">
        <v>774</v>
      </c>
      <c r="D53" s="98" t="s">
        <v>896</v>
      </c>
      <c r="E53" s="98"/>
      <c r="F53" s="96"/>
    </row>
    <row r="54" spans="1:6" ht="18" customHeight="1">
      <c r="A54" s="102" t="s">
        <v>938</v>
      </c>
      <c r="B54" s="51"/>
      <c r="C54" s="96"/>
      <c r="D54" s="100" t="s">
        <v>896</v>
      </c>
      <c r="E54" s="100"/>
      <c r="F54" s="96"/>
    </row>
    <row r="55" spans="1:6" ht="18" customHeight="1">
      <c r="A55" s="102" t="s">
        <v>939</v>
      </c>
      <c r="B55" s="51"/>
      <c r="C55" s="96"/>
      <c r="D55" s="100" t="s">
        <v>896</v>
      </c>
      <c r="E55" s="100"/>
      <c r="F55" s="96"/>
    </row>
    <row r="56" spans="1:6" ht="18" customHeight="1">
      <c r="A56" s="100" t="s">
        <v>940</v>
      </c>
      <c r="B56" s="100">
        <v>2841</v>
      </c>
      <c r="C56" s="96">
        <v>36</v>
      </c>
      <c r="D56" s="100" t="s">
        <v>896</v>
      </c>
      <c r="E56" s="100"/>
      <c r="F56" s="96"/>
    </row>
    <row r="57" spans="1:6" ht="18" customHeight="1">
      <c r="A57" s="100" t="s">
        <v>941</v>
      </c>
      <c r="B57" s="101">
        <v>49794</v>
      </c>
      <c r="C57" s="96">
        <v>7727</v>
      </c>
      <c r="D57" s="100" t="s">
        <v>896</v>
      </c>
      <c r="E57" s="100"/>
      <c r="F57" s="96"/>
    </row>
    <row r="58" spans="1:6" ht="18" customHeight="1">
      <c r="A58" s="100" t="s">
        <v>942</v>
      </c>
      <c r="B58" s="101">
        <v>796</v>
      </c>
      <c r="C58" s="96">
        <v>63</v>
      </c>
      <c r="D58" s="100" t="s">
        <v>896</v>
      </c>
      <c r="E58" s="100"/>
      <c r="F58" s="96"/>
    </row>
    <row r="59" spans="1:6" ht="18" customHeight="1">
      <c r="A59" s="100" t="s">
        <v>943</v>
      </c>
      <c r="B59" s="101"/>
      <c r="C59" s="96"/>
      <c r="D59" s="100"/>
      <c r="E59" s="100"/>
      <c r="F59" s="96"/>
    </row>
    <row r="60" spans="1:6" ht="18" customHeight="1">
      <c r="A60" s="100" t="s">
        <v>944</v>
      </c>
      <c r="B60" s="65"/>
      <c r="C60" s="96"/>
      <c r="D60" s="100"/>
      <c r="E60" s="100"/>
      <c r="F60" s="96"/>
    </row>
    <row r="61" spans="1:6" ht="18" customHeight="1">
      <c r="A61" s="100" t="s">
        <v>945</v>
      </c>
      <c r="B61" s="65">
        <v>1455</v>
      </c>
      <c r="C61" s="96"/>
      <c r="D61" s="100"/>
      <c r="E61" s="98"/>
      <c r="F61" s="96"/>
    </row>
    <row r="62" spans="1:6" ht="18" customHeight="1">
      <c r="A62" s="100" t="s">
        <v>946</v>
      </c>
      <c r="B62" s="88">
        <v>813</v>
      </c>
      <c r="C62" s="96">
        <v>374</v>
      </c>
      <c r="D62" s="100"/>
      <c r="E62" s="98"/>
      <c r="F62" s="96"/>
    </row>
    <row r="63" spans="1:6" ht="18" customHeight="1">
      <c r="A63" s="100" t="s">
        <v>947</v>
      </c>
      <c r="B63" s="65">
        <v>35</v>
      </c>
      <c r="C63" s="96"/>
      <c r="D63" s="100"/>
      <c r="E63" s="98"/>
      <c r="F63" s="96"/>
    </row>
    <row r="64" spans="1:6" ht="18" customHeight="1">
      <c r="A64" s="100" t="s">
        <v>948</v>
      </c>
      <c r="B64" s="65">
        <v>1318</v>
      </c>
      <c r="C64" s="96">
        <v>280</v>
      </c>
      <c r="D64" s="100"/>
      <c r="E64" s="98"/>
      <c r="F64" s="96"/>
    </row>
    <row r="65" spans="1:6" ht="18" customHeight="1">
      <c r="A65" s="100" t="s">
        <v>949</v>
      </c>
      <c r="B65" s="65">
        <v>8491</v>
      </c>
      <c r="C65" s="96">
        <v>44</v>
      </c>
      <c r="D65" s="100"/>
      <c r="E65" s="103"/>
      <c r="F65" s="104"/>
    </row>
    <row r="66" spans="1:6" ht="18" customHeight="1">
      <c r="A66" s="100" t="s">
        <v>950</v>
      </c>
      <c r="B66" s="103">
        <v>2520</v>
      </c>
      <c r="C66" s="104">
        <v>41</v>
      </c>
      <c r="D66" s="100"/>
      <c r="E66" s="103"/>
      <c r="F66" s="104"/>
    </row>
    <row r="67" spans="1:6" ht="18" customHeight="1">
      <c r="A67" s="100" t="s">
        <v>951</v>
      </c>
      <c r="B67" s="65">
        <v>1880</v>
      </c>
      <c r="C67" s="96">
        <v>280</v>
      </c>
      <c r="D67" s="100"/>
      <c r="E67" s="65"/>
      <c r="F67" s="96"/>
    </row>
    <row r="68" spans="1:6" ht="18" customHeight="1">
      <c r="A68" s="100" t="s">
        <v>952</v>
      </c>
      <c r="B68" s="65">
        <v>215</v>
      </c>
      <c r="C68" s="96"/>
      <c r="D68" s="100"/>
      <c r="E68" s="65"/>
      <c r="F68" s="96"/>
    </row>
    <row r="69" spans="1:6" ht="18" customHeight="1">
      <c r="A69" s="100" t="s">
        <v>953</v>
      </c>
      <c r="B69" s="65">
        <v>23365</v>
      </c>
      <c r="C69" s="96">
        <v>4370</v>
      </c>
      <c r="D69" s="100"/>
      <c r="E69" s="65"/>
      <c r="F69" s="96"/>
    </row>
    <row r="70" spans="1:6" ht="18" customHeight="1">
      <c r="A70" s="100" t="s">
        <v>954</v>
      </c>
      <c r="B70" s="65">
        <v>1407</v>
      </c>
      <c r="C70" s="96"/>
      <c r="D70" s="100"/>
      <c r="E70" s="65"/>
      <c r="F70" s="96"/>
    </row>
    <row r="71" spans="1:6" ht="18" customHeight="1">
      <c r="A71" s="100" t="s">
        <v>955</v>
      </c>
      <c r="B71" s="65">
        <v>87</v>
      </c>
      <c r="C71" s="96"/>
      <c r="D71" s="100"/>
      <c r="E71" s="65"/>
      <c r="F71" s="96"/>
    </row>
    <row r="72" spans="1:6" ht="18" customHeight="1">
      <c r="A72" s="100" t="s">
        <v>956</v>
      </c>
      <c r="B72" s="65">
        <v>564</v>
      </c>
      <c r="C72" s="96">
        <v>161</v>
      </c>
      <c r="D72" s="100"/>
      <c r="E72" s="65"/>
      <c r="F72" s="96"/>
    </row>
    <row r="73" spans="1:6" ht="18" customHeight="1">
      <c r="A73" s="100" t="s">
        <v>957</v>
      </c>
      <c r="B73" s="65"/>
      <c r="C73" s="96"/>
      <c r="D73" s="100"/>
      <c r="E73" s="65"/>
      <c r="F73" s="96"/>
    </row>
    <row r="74" spans="1:6" ht="18" customHeight="1">
      <c r="A74" s="100" t="s">
        <v>958</v>
      </c>
      <c r="B74" s="65">
        <v>2740</v>
      </c>
      <c r="C74" s="96">
        <v>2114</v>
      </c>
      <c r="D74" s="100"/>
      <c r="E74" s="65"/>
      <c r="F74" s="96"/>
    </row>
    <row r="75" spans="1:6" ht="18" customHeight="1">
      <c r="A75" s="100" t="s">
        <v>959</v>
      </c>
      <c r="B75" s="65">
        <v>3108</v>
      </c>
      <c r="C75" s="96"/>
      <c r="D75" s="100"/>
      <c r="E75" s="65"/>
      <c r="F75" s="96"/>
    </row>
    <row r="76" spans="1:6" ht="18" customHeight="1">
      <c r="A76" s="100" t="s">
        <v>960</v>
      </c>
      <c r="B76" s="65">
        <v>700</v>
      </c>
      <c r="C76" s="96"/>
      <c r="D76" s="100"/>
      <c r="E76" s="65"/>
      <c r="F76" s="96"/>
    </row>
    <row r="77" spans="1:6" ht="18" customHeight="1">
      <c r="A77" s="101" t="s">
        <v>961</v>
      </c>
      <c r="B77" s="65">
        <v>300</v>
      </c>
      <c r="C77" s="96"/>
      <c r="D77" s="105"/>
      <c r="E77" s="65"/>
      <c r="F77" s="96"/>
    </row>
    <row r="78" spans="1:6" ht="18" customHeight="1">
      <c r="A78" s="101"/>
      <c r="B78" s="65"/>
      <c r="C78" s="106"/>
      <c r="D78" s="105"/>
      <c r="E78" s="107"/>
      <c r="F78" s="96"/>
    </row>
    <row r="79" spans="1:6" ht="18" customHeight="1">
      <c r="A79" s="101"/>
      <c r="B79" s="108"/>
      <c r="C79" s="96"/>
      <c r="D79" s="105"/>
      <c r="E79" s="108"/>
      <c r="F79" s="96"/>
    </row>
    <row r="80" spans="1:6" ht="18" customHeight="1">
      <c r="A80" s="65" t="s">
        <v>962</v>
      </c>
      <c r="B80" s="109">
        <v>1509</v>
      </c>
      <c r="C80" s="109">
        <v>1252</v>
      </c>
      <c r="D80" s="100" t="s">
        <v>896</v>
      </c>
      <c r="E80" s="109"/>
      <c r="F80" s="109"/>
    </row>
    <row r="81" spans="1:6" ht="18" customHeight="1">
      <c r="A81" s="65" t="s">
        <v>963</v>
      </c>
      <c r="B81" s="109">
        <v>4885</v>
      </c>
      <c r="C81" s="109"/>
      <c r="D81" s="110" t="s">
        <v>964</v>
      </c>
      <c r="E81" s="65"/>
      <c r="F81" s="109"/>
    </row>
    <row r="82" spans="1:6" ht="18" customHeight="1">
      <c r="A82" s="65" t="s">
        <v>965</v>
      </c>
      <c r="B82" s="65">
        <v>4885</v>
      </c>
      <c r="C82" s="109"/>
      <c r="D82" s="98" t="s">
        <v>966</v>
      </c>
      <c r="E82" s="65">
        <v>1252</v>
      </c>
      <c r="F82" s="109"/>
    </row>
    <row r="83" spans="1:6" ht="18" customHeight="1">
      <c r="A83" s="65" t="s">
        <v>34</v>
      </c>
      <c r="B83" s="109"/>
      <c r="C83" s="109"/>
      <c r="D83" s="103" t="s">
        <v>967</v>
      </c>
      <c r="E83" s="65">
        <v>15684</v>
      </c>
      <c r="F83" s="109">
        <v>400</v>
      </c>
    </row>
    <row r="84" spans="1:6" ht="18" customHeight="1">
      <c r="A84" s="65" t="s">
        <v>35</v>
      </c>
      <c r="B84" s="109"/>
      <c r="C84" s="109"/>
      <c r="D84" s="103" t="s">
        <v>968</v>
      </c>
      <c r="E84" s="109"/>
      <c r="F84" s="109"/>
    </row>
    <row r="85" spans="1:6" ht="18" customHeight="1">
      <c r="A85" s="103" t="s">
        <v>969</v>
      </c>
      <c r="B85" s="109"/>
      <c r="C85" s="109"/>
      <c r="D85" s="65" t="s">
        <v>970</v>
      </c>
      <c r="E85" s="109"/>
      <c r="F85" s="109"/>
    </row>
    <row r="86" spans="1:6" ht="18" customHeight="1">
      <c r="A86" s="65" t="s">
        <v>971</v>
      </c>
      <c r="B86" s="109">
        <v>17843</v>
      </c>
      <c r="C86" s="109">
        <v>5000</v>
      </c>
      <c r="D86" s="111" t="s">
        <v>972</v>
      </c>
      <c r="E86" s="109">
        <v>833</v>
      </c>
      <c r="F86" s="109"/>
    </row>
    <row r="87" spans="1:6" ht="18" customHeight="1">
      <c r="A87" s="65" t="s">
        <v>973</v>
      </c>
      <c r="B87" s="109"/>
      <c r="C87" s="109"/>
      <c r="D87" s="111" t="s">
        <v>974</v>
      </c>
      <c r="E87" s="109"/>
      <c r="F87" s="109"/>
    </row>
    <row r="88" spans="1:6" ht="18" customHeight="1">
      <c r="A88" s="112" t="s">
        <v>975</v>
      </c>
      <c r="B88" s="109">
        <v>7033</v>
      </c>
      <c r="C88" s="109">
        <v>338</v>
      </c>
      <c r="D88" s="65"/>
      <c r="E88" s="109"/>
      <c r="F88" s="109"/>
    </row>
    <row r="89" spans="1:6" ht="18" customHeight="1">
      <c r="A89" s="65"/>
      <c r="B89" s="109"/>
      <c r="C89" s="109"/>
      <c r="D89" s="65"/>
      <c r="E89" s="109"/>
      <c r="F89" s="109"/>
    </row>
    <row r="90" spans="1:6" ht="18" customHeight="1">
      <c r="A90" s="65"/>
      <c r="B90" s="109"/>
      <c r="C90" s="109"/>
      <c r="D90" s="65"/>
      <c r="E90" s="109"/>
      <c r="F90" s="109"/>
    </row>
    <row r="91" spans="1:6" ht="18" customHeight="1">
      <c r="A91" s="65"/>
      <c r="B91" s="109"/>
      <c r="C91" s="109"/>
      <c r="D91" s="65" t="s">
        <v>896</v>
      </c>
      <c r="E91" s="109"/>
      <c r="F91" s="109"/>
    </row>
    <row r="92" spans="1:6" ht="18" customHeight="1">
      <c r="A92" s="65"/>
      <c r="B92" s="109"/>
      <c r="C92" s="109"/>
      <c r="D92" s="65" t="s">
        <v>896</v>
      </c>
      <c r="E92" s="109"/>
      <c r="F92" s="109"/>
    </row>
    <row r="93" spans="1:6" ht="18" customHeight="1">
      <c r="A93" s="65"/>
      <c r="B93" s="109"/>
      <c r="C93" s="109"/>
      <c r="D93" s="65" t="s">
        <v>896</v>
      </c>
      <c r="E93" s="109"/>
      <c r="F93" s="109"/>
    </row>
    <row r="94" spans="1:6" ht="18" customHeight="1">
      <c r="A94" s="65"/>
      <c r="B94" s="109"/>
      <c r="C94" s="109"/>
      <c r="D94" s="65" t="s">
        <v>896</v>
      </c>
      <c r="E94" s="109"/>
      <c r="F94" s="109"/>
    </row>
    <row r="95" spans="1:6" ht="18" customHeight="1">
      <c r="A95" s="65"/>
      <c r="B95" s="109"/>
      <c r="C95" s="109"/>
      <c r="D95" s="65"/>
      <c r="E95" s="109"/>
      <c r="F95" s="109"/>
    </row>
    <row r="96" spans="1:6" ht="18" customHeight="1">
      <c r="A96" s="65"/>
      <c r="B96" s="109"/>
      <c r="C96" s="109"/>
      <c r="D96" s="65"/>
      <c r="E96" s="109"/>
      <c r="F96" s="109"/>
    </row>
    <row r="97" spans="1:6" ht="18" customHeight="1">
      <c r="A97" s="65"/>
      <c r="B97" s="109"/>
      <c r="C97" s="109"/>
      <c r="D97" s="65"/>
      <c r="E97" s="109"/>
      <c r="F97" s="109"/>
    </row>
    <row r="98" spans="1:6" ht="18" customHeight="1">
      <c r="A98" s="108" t="s">
        <v>38</v>
      </c>
      <c r="B98" s="109">
        <v>173893</v>
      </c>
      <c r="C98" s="109">
        <v>107022</v>
      </c>
      <c r="D98" s="108" t="s">
        <v>62</v>
      </c>
      <c r="E98" s="109">
        <v>173893</v>
      </c>
      <c r="F98" s="109">
        <v>107022</v>
      </c>
    </row>
  </sheetData>
  <sheetProtection/>
  <protectedRanges>
    <protectedRange sqref="B36:B55" name="区域1"/>
  </protectedRanges>
  <mergeCells count="3">
    <mergeCell ref="A2:F2"/>
    <mergeCell ref="A4:C4"/>
    <mergeCell ref="D4:F4"/>
  </mergeCells>
  <printOptions/>
  <pageMargins left="0.16" right="0.16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7"/>
  <sheetViews>
    <sheetView zoomScaleSheetLayoutView="100" workbookViewId="0" topLeftCell="A1">
      <selection activeCell="A2" sqref="A2:B14"/>
    </sheetView>
  </sheetViews>
  <sheetFormatPr defaultColWidth="9.00390625" defaultRowHeight="14.25"/>
  <cols>
    <col min="1" max="1" width="56.125" style="0" customWidth="1"/>
    <col min="2" max="2" width="24.875" style="0" customWidth="1"/>
  </cols>
  <sheetData>
    <row r="1" ht="14.25">
      <c r="A1" s="66" t="s">
        <v>976</v>
      </c>
    </row>
    <row r="2" spans="1:2" ht="25.5">
      <c r="A2" s="25" t="s">
        <v>902</v>
      </c>
      <c r="B2" s="26"/>
    </row>
    <row r="3" spans="1:2" ht="21.75" customHeight="1">
      <c r="A3" s="27"/>
      <c r="B3" s="28" t="s">
        <v>2</v>
      </c>
    </row>
    <row r="4" spans="1:2" ht="21.75" customHeight="1">
      <c r="A4" s="29" t="s">
        <v>3</v>
      </c>
      <c r="B4" s="29" t="s">
        <v>977</v>
      </c>
    </row>
    <row r="5" spans="1:2" ht="21.75" customHeight="1">
      <c r="A5" s="30" t="s">
        <v>978</v>
      </c>
      <c r="B5" s="31">
        <v>21</v>
      </c>
    </row>
    <row r="6" spans="1:2" ht="21.75" customHeight="1">
      <c r="A6" s="30" t="s">
        <v>979</v>
      </c>
      <c r="B6" s="33">
        <v>9602</v>
      </c>
    </row>
    <row r="7" spans="1:2" ht="21.75" customHeight="1">
      <c r="A7" s="30" t="s">
        <v>980</v>
      </c>
      <c r="B7" s="31">
        <v>52</v>
      </c>
    </row>
    <row r="8" spans="1:2" ht="21.75" customHeight="1">
      <c r="A8" s="30" t="s">
        <v>981</v>
      </c>
      <c r="B8" s="31">
        <v>198</v>
      </c>
    </row>
    <row r="9" spans="1:2" ht="21.75" customHeight="1">
      <c r="A9" s="30" t="s">
        <v>982</v>
      </c>
      <c r="B9" s="34">
        <v>947</v>
      </c>
    </row>
    <row r="10" spans="1:2" ht="21.75" customHeight="1">
      <c r="A10" s="30" t="s">
        <v>983</v>
      </c>
      <c r="B10" s="34">
        <v>662</v>
      </c>
    </row>
    <row r="11" spans="1:2" ht="21.75" customHeight="1">
      <c r="A11" s="30" t="s">
        <v>984</v>
      </c>
      <c r="B11" s="34">
        <v>642</v>
      </c>
    </row>
    <row r="12" spans="1:2" ht="21.75" customHeight="1">
      <c r="A12" s="35" t="s">
        <v>985</v>
      </c>
      <c r="B12" s="36">
        <v>258</v>
      </c>
    </row>
    <row r="13" spans="1:2" ht="21.75" customHeight="1">
      <c r="A13" s="38" t="s">
        <v>986</v>
      </c>
      <c r="B13" s="39">
        <v>2642</v>
      </c>
    </row>
    <row r="14" spans="1:2" ht="21.75" customHeight="1">
      <c r="A14" s="40" t="s">
        <v>763</v>
      </c>
      <c r="B14" s="41">
        <v>15024</v>
      </c>
    </row>
    <row r="15" spans="1:2" ht="21.75" customHeight="1">
      <c r="A15" s="67"/>
      <c r="B15" s="68"/>
    </row>
    <row r="16" spans="1:2" ht="21.75" customHeight="1">
      <c r="A16" s="69" t="s">
        <v>987</v>
      </c>
      <c r="B16" s="69"/>
    </row>
    <row r="17" spans="1:2" ht="21.75" customHeight="1">
      <c r="A17" s="28"/>
      <c r="B17" s="28"/>
    </row>
    <row r="18" spans="1:2" ht="21.75" customHeight="1">
      <c r="A18" s="70" t="s">
        <v>3</v>
      </c>
      <c r="B18" s="70" t="s">
        <v>977</v>
      </c>
    </row>
    <row r="19" spans="1:2" ht="21.75" customHeight="1">
      <c r="A19" s="71" t="s">
        <v>988</v>
      </c>
      <c r="B19" s="31">
        <v>7</v>
      </c>
    </row>
    <row r="20" spans="1:2" ht="21.75" customHeight="1">
      <c r="A20" s="72" t="s">
        <v>989</v>
      </c>
      <c r="B20" s="73">
        <v>10</v>
      </c>
    </row>
    <row r="21" spans="1:2" ht="21.75" customHeight="1">
      <c r="A21" s="71" t="s">
        <v>990</v>
      </c>
      <c r="B21" s="31">
        <v>2343</v>
      </c>
    </row>
    <row r="22" spans="1:2" ht="21.75" customHeight="1">
      <c r="A22" s="71" t="s">
        <v>991</v>
      </c>
      <c r="B22" s="63">
        <v>159</v>
      </c>
    </row>
    <row r="23" spans="1:2" ht="21.75" customHeight="1">
      <c r="A23" s="71" t="s">
        <v>992</v>
      </c>
      <c r="B23" s="63">
        <v>16</v>
      </c>
    </row>
    <row r="24" spans="1:2" ht="21.75" customHeight="1">
      <c r="A24" s="71" t="s">
        <v>993</v>
      </c>
      <c r="B24" s="63">
        <v>3</v>
      </c>
    </row>
    <row r="25" spans="1:2" ht="21.75" customHeight="1">
      <c r="A25" s="71" t="s">
        <v>994</v>
      </c>
      <c r="B25" s="63">
        <v>4918</v>
      </c>
    </row>
    <row r="26" spans="1:2" ht="21.75" customHeight="1">
      <c r="A26" s="74" t="s">
        <v>995</v>
      </c>
      <c r="B26" s="75">
        <v>281</v>
      </c>
    </row>
    <row r="27" spans="1:2" ht="21.75" customHeight="1">
      <c r="A27" s="76" t="s">
        <v>996</v>
      </c>
      <c r="B27" s="77">
        <v>317</v>
      </c>
    </row>
    <row r="28" spans="1:2" ht="21.75" customHeight="1">
      <c r="A28" s="71" t="s">
        <v>997</v>
      </c>
      <c r="B28" s="63">
        <v>600</v>
      </c>
    </row>
    <row r="29" spans="1:2" ht="21.75" customHeight="1">
      <c r="A29" s="71" t="s">
        <v>998</v>
      </c>
      <c r="B29" s="41">
        <v>45</v>
      </c>
    </row>
    <row r="30" spans="1:2" ht="21.75" customHeight="1">
      <c r="A30" s="78" t="s">
        <v>999</v>
      </c>
      <c r="B30" s="41">
        <v>1</v>
      </c>
    </row>
    <row r="31" spans="1:2" ht="21.75" customHeight="1">
      <c r="A31" s="79" t="s">
        <v>1000</v>
      </c>
      <c r="B31" s="80">
        <v>-176</v>
      </c>
    </row>
    <row r="32" spans="1:2" ht="21.75" customHeight="1">
      <c r="A32" s="79" t="s">
        <v>1001</v>
      </c>
      <c r="B32" s="80">
        <v>-1274</v>
      </c>
    </row>
    <row r="33" spans="1:2" ht="21.75" customHeight="1">
      <c r="A33" s="78" t="s">
        <v>1002</v>
      </c>
      <c r="B33" s="41">
        <v>420</v>
      </c>
    </row>
    <row r="34" spans="1:2" ht="21.75" customHeight="1">
      <c r="A34" s="81"/>
      <c r="B34" s="41"/>
    </row>
    <row r="35" spans="1:2" ht="21.75" customHeight="1">
      <c r="A35" s="81"/>
      <c r="B35" s="41">
        <v>7670</v>
      </c>
    </row>
    <row r="37" spans="1:2" ht="30.75" customHeight="1">
      <c r="A37" s="69" t="s">
        <v>1003</v>
      </c>
      <c r="B37" s="82"/>
    </row>
    <row r="38" spans="1:2" ht="21.75" customHeight="1">
      <c r="A38" s="28" t="s">
        <v>1004</v>
      </c>
      <c r="B38" s="28"/>
    </row>
    <row r="39" spans="1:2" ht="21.75" customHeight="1">
      <c r="A39" s="70" t="s">
        <v>1005</v>
      </c>
      <c r="B39" s="70" t="s">
        <v>977</v>
      </c>
    </row>
    <row r="40" spans="1:2" ht="21.75" customHeight="1">
      <c r="A40" s="72" t="s">
        <v>1006</v>
      </c>
      <c r="B40" s="73">
        <v>4.29</v>
      </c>
    </row>
    <row r="41" spans="1:2" ht="31.5" customHeight="1">
      <c r="A41" s="72" t="s">
        <v>1007</v>
      </c>
      <c r="B41" s="73">
        <v>45</v>
      </c>
    </row>
    <row r="42" spans="1:2" ht="30.75" customHeight="1">
      <c r="A42" s="72" t="s">
        <v>1008</v>
      </c>
      <c r="B42" s="73">
        <v>6</v>
      </c>
    </row>
    <row r="43" spans="1:2" ht="21.75" customHeight="1">
      <c r="A43" s="72" t="s">
        <v>1009</v>
      </c>
      <c r="B43" s="73">
        <v>12</v>
      </c>
    </row>
    <row r="44" spans="1:2" ht="21.75" customHeight="1">
      <c r="A44" s="71" t="s">
        <v>1010</v>
      </c>
      <c r="B44" s="31">
        <v>37</v>
      </c>
    </row>
    <row r="45" spans="1:2" ht="21.75" customHeight="1">
      <c r="A45" s="71" t="s">
        <v>1011</v>
      </c>
      <c r="B45" s="31">
        <v>2</v>
      </c>
    </row>
    <row r="46" spans="1:2" ht="21.75" customHeight="1">
      <c r="A46" s="72" t="s">
        <v>1012</v>
      </c>
      <c r="B46" s="73">
        <v>8.03</v>
      </c>
    </row>
    <row r="47" spans="1:2" ht="21.75" customHeight="1">
      <c r="A47" s="72" t="s">
        <v>1013</v>
      </c>
      <c r="B47" s="73">
        <v>237.1</v>
      </c>
    </row>
    <row r="48" spans="1:2" ht="21.75" customHeight="1">
      <c r="A48" s="83" t="s">
        <v>1014</v>
      </c>
      <c r="B48" s="84">
        <v>20</v>
      </c>
    </row>
    <row r="49" spans="1:2" ht="21.75" customHeight="1">
      <c r="A49" s="79" t="s">
        <v>1015</v>
      </c>
      <c r="B49" s="80">
        <v>13</v>
      </c>
    </row>
    <row r="50" spans="1:2" ht="21.75" customHeight="1">
      <c r="A50" s="79" t="s">
        <v>1016</v>
      </c>
      <c r="B50" s="80">
        <v>3000</v>
      </c>
    </row>
    <row r="51" spans="1:2" ht="21.75" customHeight="1">
      <c r="A51" s="79" t="s">
        <v>1017</v>
      </c>
      <c r="B51" s="80">
        <v>184</v>
      </c>
    </row>
    <row r="52" spans="1:2" ht="21.75" customHeight="1">
      <c r="A52" s="79" t="s">
        <v>1018</v>
      </c>
      <c r="B52" s="80">
        <v>-16</v>
      </c>
    </row>
    <row r="53" spans="1:2" ht="21.75" customHeight="1">
      <c r="A53" s="79" t="s">
        <v>1019</v>
      </c>
      <c r="B53" s="80">
        <v>-57</v>
      </c>
    </row>
    <row r="54" spans="1:2" ht="21.75" customHeight="1">
      <c r="A54" s="71" t="s">
        <v>1020</v>
      </c>
      <c r="B54" s="63">
        <v>-354</v>
      </c>
    </row>
    <row r="55" spans="1:2" ht="21.75" customHeight="1">
      <c r="A55" s="81" t="s">
        <v>1021</v>
      </c>
      <c r="B55" s="41">
        <v>-43</v>
      </c>
    </row>
    <row r="56" spans="1:2" ht="21.75" customHeight="1">
      <c r="A56" s="81"/>
      <c r="B56" s="81"/>
    </row>
    <row r="57" spans="1:2" ht="21.75" customHeight="1">
      <c r="A57" s="85" t="s">
        <v>1022</v>
      </c>
      <c r="B57" s="41">
        <v>3098.42</v>
      </c>
    </row>
  </sheetData>
  <sheetProtection/>
  <mergeCells count="3">
    <mergeCell ref="A2:B2"/>
    <mergeCell ref="A16:B16"/>
    <mergeCell ref="A37:B37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44.00390625" style="0" customWidth="1"/>
    <col min="3" max="3" width="13.00390625" style="0" customWidth="1"/>
    <col min="4" max="4" width="58.375" style="0" customWidth="1"/>
    <col min="6" max="6" width="11.375" style="0" customWidth="1"/>
  </cols>
  <sheetData>
    <row r="1" ht="14.25">
      <c r="A1" t="s">
        <v>1023</v>
      </c>
    </row>
    <row r="2" spans="1:6" ht="20.25">
      <c r="A2" s="42" t="s">
        <v>1024</v>
      </c>
      <c r="B2" s="42"/>
      <c r="C2" s="42"/>
      <c r="D2" s="42"/>
      <c r="E2" s="42"/>
      <c r="F2" s="42"/>
    </row>
    <row r="3" spans="1:6" ht="14.25">
      <c r="A3" s="43"/>
      <c r="B3" s="44"/>
      <c r="C3" s="44"/>
      <c r="D3" s="44"/>
      <c r="E3" s="44"/>
      <c r="F3" s="45" t="s">
        <v>2</v>
      </c>
    </row>
    <row r="4" spans="1:6" ht="18.75">
      <c r="A4" s="46" t="s">
        <v>1025</v>
      </c>
      <c r="B4" s="47"/>
      <c r="C4" s="48"/>
      <c r="D4" s="46" t="s">
        <v>1026</v>
      </c>
      <c r="E4" s="47"/>
      <c r="F4" s="48"/>
    </row>
    <row r="5" spans="1:6" ht="42.75">
      <c r="A5" s="49" t="s">
        <v>884</v>
      </c>
      <c r="B5" s="49" t="s">
        <v>4</v>
      </c>
      <c r="C5" s="50" t="s">
        <v>1027</v>
      </c>
      <c r="D5" s="49" t="s">
        <v>884</v>
      </c>
      <c r="E5" s="49" t="s">
        <v>4</v>
      </c>
      <c r="F5" s="50" t="s">
        <v>1027</v>
      </c>
    </row>
    <row r="6" spans="1:6" ht="18" customHeight="1">
      <c r="A6" s="51" t="s">
        <v>1028</v>
      </c>
      <c r="B6" s="52"/>
      <c r="C6" s="52"/>
      <c r="D6" s="51" t="s">
        <v>1029</v>
      </c>
      <c r="E6" s="53">
        <v>10</v>
      </c>
      <c r="F6" s="53"/>
    </row>
    <row r="7" spans="1:6" ht="18" customHeight="1">
      <c r="A7" s="51" t="s">
        <v>1030</v>
      </c>
      <c r="B7" s="52"/>
      <c r="C7" s="52"/>
      <c r="D7" s="54" t="s">
        <v>1031</v>
      </c>
      <c r="E7" s="52"/>
      <c r="F7" s="52"/>
    </row>
    <row r="8" spans="1:6" ht="18" customHeight="1">
      <c r="A8" s="51" t="s">
        <v>1032</v>
      </c>
      <c r="B8" s="52"/>
      <c r="C8" s="52"/>
      <c r="D8" s="54" t="s">
        <v>1033</v>
      </c>
      <c r="E8" s="52">
        <v>10</v>
      </c>
      <c r="F8" s="52"/>
    </row>
    <row r="9" spans="1:6" ht="18" customHeight="1">
      <c r="A9" s="55" t="s">
        <v>1034</v>
      </c>
      <c r="B9" s="52"/>
      <c r="C9" s="52"/>
      <c r="D9" s="56" t="s">
        <v>1035</v>
      </c>
      <c r="E9" s="52"/>
      <c r="F9" s="52"/>
    </row>
    <row r="10" spans="1:6" ht="18" customHeight="1">
      <c r="A10" s="51" t="s">
        <v>1036</v>
      </c>
      <c r="B10" s="52">
        <v>1800</v>
      </c>
      <c r="C10" s="52"/>
      <c r="D10" s="51" t="s">
        <v>1037</v>
      </c>
      <c r="E10" s="52"/>
      <c r="F10" s="52"/>
    </row>
    <row r="11" spans="1:6" ht="18" customHeight="1">
      <c r="A11" s="51" t="s">
        <v>1038</v>
      </c>
      <c r="B11" s="52">
        <v>400</v>
      </c>
      <c r="C11" s="52"/>
      <c r="D11" s="54" t="s">
        <v>1039</v>
      </c>
      <c r="E11" s="52"/>
      <c r="F11" s="52"/>
    </row>
    <row r="12" spans="1:6" ht="18" customHeight="1">
      <c r="A12" s="51" t="s">
        <v>1040</v>
      </c>
      <c r="B12" s="52">
        <v>15205</v>
      </c>
      <c r="C12" s="52"/>
      <c r="D12" s="56" t="s">
        <v>1041</v>
      </c>
      <c r="E12" s="52"/>
      <c r="F12" s="52"/>
    </row>
    <row r="13" spans="1:6" ht="18" customHeight="1">
      <c r="A13" s="51" t="s">
        <v>1042</v>
      </c>
      <c r="B13" s="52"/>
      <c r="C13" s="52"/>
      <c r="D13" s="56" t="s">
        <v>1043</v>
      </c>
      <c r="E13" s="52"/>
      <c r="F13" s="52"/>
    </row>
    <row r="14" spans="1:6" ht="18" customHeight="1">
      <c r="A14" s="51" t="s">
        <v>1044</v>
      </c>
      <c r="B14" s="52"/>
      <c r="C14" s="52"/>
      <c r="D14" s="51" t="s">
        <v>1045</v>
      </c>
      <c r="E14" s="52"/>
      <c r="F14" s="52"/>
    </row>
    <row r="15" spans="1:6" ht="18" customHeight="1">
      <c r="A15" s="51" t="s">
        <v>1046</v>
      </c>
      <c r="B15" s="52"/>
      <c r="C15" s="52"/>
      <c r="D15" s="51" t="s">
        <v>1047</v>
      </c>
      <c r="E15" s="52"/>
      <c r="F15" s="52"/>
    </row>
    <row r="16" spans="1:6" ht="18" customHeight="1">
      <c r="A16" s="51" t="s">
        <v>1048</v>
      </c>
      <c r="B16" s="52"/>
      <c r="C16" s="52"/>
      <c r="D16" s="51" t="s">
        <v>1049</v>
      </c>
      <c r="E16" s="52"/>
      <c r="F16" s="52"/>
    </row>
    <row r="17" spans="1:6" ht="18" customHeight="1">
      <c r="A17" s="51" t="s">
        <v>1050</v>
      </c>
      <c r="B17" s="52"/>
      <c r="C17" s="52"/>
      <c r="D17" s="51" t="s">
        <v>1051</v>
      </c>
      <c r="E17" s="52">
        <v>19212</v>
      </c>
      <c r="F17" s="52"/>
    </row>
    <row r="18" spans="1:6" ht="18" customHeight="1">
      <c r="A18" s="51" t="s">
        <v>1052</v>
      </c>
      <c r="B18" s="52"/>
      <c r="C18" s="52"/>
      <c r="D18" s="51" t="s">
        <v>1053</v>
      </c>
      <c r="E18" s="52">
        <v>17236</v>
      </c>
      <c r="F18" s="52"/>
    </row>
    <row r="19" spans="1:6" ht="18" customHeight="1">
      <c r="A19" s="51" t="s">
        <v>1054</v>
      </c>
      <c r="B19" s="52"/>
      <c r="C19" s="52"/>
      <c r="D19" s="51" t="s">
        <v>1055</v>
      </c>
      <c r="E19" s="52">
        <v>1800</v>
      </c>
      <c r="F19" s="52"/>
    </row>
    <row r="20" spans="1:6" ht="18" customHeight="1">
      <c r="A20" s="51" t="s">
        <v>1056</v>
      </c>
      <c r="B20" s="52"/>
      <c r="C20" s="52"/>
      <c r="D20" s="51" t="s">
        <v>1057</v>
      </c>
      <c r="E20" s="52"/>
      <c r="F20" s="52"/>
    </row>
    <row r="21" spans="1:6" ht="18" customHeight="1">
      <c r="A21" s="51" t="s">
        <v>1058</v>
      </c>
      <c r="B21" s="52"/>
      <c r="C21" s="52"/>
      <c r="D21" s="57" t="s">
        <v>1059</v>
      </c>
      <c r="E21" s="52">
        <v>176</v>
      </c>
      <c r="F21" s="52"/>
    </row>
    <row r="22" spans="1:6" ht="18" customHeight="1">
      <c r="A22" s="51" t="s">
        <v>1060</v>
      </c>
      <c r="B22" s="52"/>
      <c r="C22" s="52"/>
      <c r="D22" s="51" t="s">
        <v>1061</v>
      </c>
      <c r="E22" s="52"/>
      <c r="F22" s="52"/>
    </row>
    <row r="23" spans="1:6" ht="18" customHeight="1">
      <c r="A23" s="57"/>
      <c r="B23" s="52"/>
      <c r="C23" s="52"/>
      <c r="D23" s="57" t="s">
        <v>1062</v>
      </c>
      <c r="E23" s="52"/>
      <c r="F23" s="52"/>
    </row>
    <row r="24" spans="1:6" ht="18" customHeight="1">
      <c r="A24" s="51"/>
      <c r="B24" s="52"/>
      <c r="C24" s="52"/>
      <c r="D24" s="57" t="s">
        <v>1063</v>
      </c>
      <c r="E24" s="52"/>
      <c r="F24" s="52"/>
    </row>
    <row r="25" spans="1:6" ht="18" customHeight="1">
      <c r="A25" s="52"/>
      <c r="B25" s="52"/>
      <c r="C25" s="52"/>
      <c r="D25" s="57" t="s">
        <v>1064</v>
      </c>
      <c r="E25" s="58"/>
      <c r="F25" s="58"/>
    </row>
    <row r="26" spans="1:6" ht="18" customHeight="1">
      <c r="A26" s="52"/>
      <c r="B26" s="52"/>
      <c r="C26" s="52"/>
      <c r="D26" s="57" t="s">
        <v>1065</v>
      </c>
      <c r="E26" s="58"/>
      <c r="F26" s="58"/>
    </row>
    <row r="27" spans="1:6" ht="18" customHeight="1">
      <c r="A27" s="54"/>
      <c r="B27" s="52"/>
      <c r="C27" s="52"/>
      <c r="D27" s="51" t="s">
        <v>1066</v>
      </c>
      <c r="E27" s="58"/>
      <c r="F27" s="58"/>
    </row>
    <row r="28" spans="1:6" ht="18" customHeight="1">
      <c r="A28" s="54"/>
      <c r="B28" s="52"/>
      <c r="C28" s="52"/>
      <c r="D28" s="57" t="s">
        <v>1067</v>
      </c>
      <c r="E28" s="58"/>
      <c r="F28" s="58"/>
    </row>
    <row r="29" spans="1:6" ht="18" customHeight="1">
      <c r="A29" s="54"/>
      <c r="B29" s="52"/>
      <c r="C29" s="52"/>
      <c r="D29" s="59" t="s">
        <v>1068</v>
      </c>
      <c r="E29" s="58"/>
      <c r="F29" s="58"/>
    </row>
    <row r="30" spans="1:6" ht="18" customHeight="1">
      <c r="A30" s="54"/>
      <c r="B30" s="52"/>
      <c r="C30" s="52"/>
      <c r="D30" s="60" t="s">
        <v>1069</v>
      </c>
      <c r="E30" s="58"/>
      <c r="F30" s="58"/>
    </row>
    <row r="31" spans="1:6" ht="18" customHeight="1">
      <c r="A31" s="54"/>
      <c r="B31" s="52"/>
      <c r="C31" s="52"/>
      <c r="D31" s="61" t="s">
        <v>1070</v>
      </c>
      <c r="E31" s="58"/>
      <c r="F31" s="58"/>
    </row>
    <row r="32" spans="1:6" ht="18" customHeight="1">
      <c r="A32" s="54"/>
      <c r="B32" s="52"/>
      <c r="C32" s="52"/>
      <c r="D32" s="61" t="s">
        <v>1071</v>
      </c>
      <c r="E32" s="58"/>
      <c r="F32" s="58"/>
    </row>
    <row r="33" spans="1:6" ht="18" customHeight="1">
      <c r="A33" s="54"/>
      <c r="B33" s="52"/>
      <c r="C33" s="52"/>
      <c r="D33" s="54" t="s">
        <v>1072</v>
      </c>
      <c r="E33" s="58"/>
      <c r="F33" s="58"/>
    </row>
    <row r="34" spans="1:6" ht="18" customHeight="1">
      <c r="A34" s="54"/>
      <c r="B34" s="52"/>
      <c r="C34" s="52"/>
      <c r="D34" s="60" t="s">
        <v>1073</v>
      </c>
      <c r="E34" s="58"/>
      <c r="F34" s="58"/>
    </row>
    <row r="35" spans="1:6" ht="18" customHeight="1">
      <c r="A35" s="54"/>
      <c r="B35" s="52"/>
      <c r="C35" s="52"/>
      <c r="D35" s="60" t="s">
        <v>1074</v>
      </c>
      <c r="E35" s="58"/>
      <c r="F35" s="58"/>
    </row>
    <row r="36" spans="1:6" ht="18" customHeight="1">
      <c r="A36" s="54"/>
      <c r="B36" s="52"/>
      <c r="C36" s="52"/>
      <c r="D36" s="60" t="s">
        <v>1075</v>
      </c>
      <c r="E36" s="58"/>
      <c r="F36" s="58"/>
    </row>
    <row r="37" spans="1:6" ht="18" customHeight="1">
      <c r="A37" s="54"/>
      <c r="B37" s="52"/>
      <c r="C37" s="52"/>
      <c r="D37" s="59" t="s">
        <v>1076</v>
      </c>
      <c r="E37" s="58"/>
      <c r="F37" s="58"/>
    </row>
    <row r="38" spans="1:6" ht="18" customHeight="1">
      <c r="A38" s="54"/>
      <c r="B38" s="52"/>
      <c r="C38" s="52"/>
      <c r="D38" s="59" t="s">
        <v>1077</v>
      </c>
      <c r="E38" s="58"/>
      <c r="F38" s="58"/>
    </row>
    <row r="39" spans="1:6" ht="18" customHeight="1">
      <c r="A39" s="51"/>
      <c r="B39" s="52"/>
      <c r="C39" s="52"/>
      <c r="D39" s="59" t="s">
        <v>1078</v>
      </c>
      <c r="E39" s="58"/>
      <c r="F39" s="58"/>
    </row>
    <row r="40" spans="1:6" ht="18" customHeight="1">
      <c r="A40" s="51"/>
      <c r="B40" s="52"/>
      <c r="C40" s="52"/>
      <c r="D40" s="60" t="s">
        <v>1079</v>
      </c>
      <c r="E40" s="58"/>
      <c r="F40" s="58"/>
    </row>
    <row r="41" spans="1:6" ht="18" customHeight="1">
      <c r="A41" s="51"/>
      <c r="B41" s="52"/>
      <c r="C41" s="52"/>
      <c r="D41" s="60" t="s">
        <v>1080</v>
      </c>
      <c r="E41" s="58"/>
      <c r="F41" s="58"/>
    </row>
    <row r="42" spans="1:6" ht="18" customHeight="1">
      <c r="A42" s="51"/>
      <c r="B42" s="58"/>
      <c r="C42" s="58"/>
      <c r="D42" s="60" t="s">
        <v>1081</v>
      </c>
      <c r="E42" s="58"/>
      <c r="F42" s="58"/>
    </row>
    <row r="43" spans="1:6" ht="18" customHeight="1">
      <c r="A43" s="51"/>
      <c r="B43" s="58"/>
      <c r="C43" s="58"/>
      <c r="D43" s="60" t="s">
        <v>1082</v>
      </c>
      <c r="E43" s="58"/>
      <c r="F43" s="58"/>
    </row>
    <row r="44" spans="1:6" ht="18" customHeight="1">
      <c r="A44" s="51"/>
      <c r="B44" s="58"/>
      <c r="C44" s="58"/>
      <c r="D44" s="54" t="s">
        <v>1083</v>
      </c>
      <c r="E44" s="58"/>
      <c r="F44" s="58"/>
    </row>
    <row r="45" spans="1:6" ht="18" customHeight="1">
      <c r="A45" s="51"/>
      <c r="B45" s="58"/>
      <c r="C45" s="58"/>
      <c r="D45" s="59" t="s">
        <v>1084</v>
      </c>
      <c r="E45" s="58"/>
      <c r="F45" s="58"/>
    </row>
    <row r="46" spans="1:6" ht="18" customHeight="1">
      <c r="A46" s="51"/>
      <c r="B46" s="58"/>
      <c r="C46" s="58"/>
      <c r="D46" s="54" t="s">
        <v>1085</v>
      </c>
      <c r="E46" s="58">
        <v>141</v>
      </c>
      <c r="F46" s="58"/>
    </row>
    <row r="47" spans="1:6" ht="18" customHeight="1">
      <c r="A47" s="62"/>
      <c r="B47" s="58"/>
      <c r="C47" s="58"/>
      <c r="D47" s="59" t="s">
        <v>1086</v>
      </c>
      <c r="E47" s="58"/>
      <c r="F47" s="58"/>
    </row>
    <row r="48" spans="1:6" ht="18" customHeight="1">
      <c r="A48" s="62"/>
      <c r="B48" s="58"/>
      <c r="C48" s="58"/>
      <c r="D48" s="59" t="s">
        <v>1087</v>
      </c>
      <c r="E48" s="58"/>
      <c r="F48" s="58"/>
    </row>
    <row r="49" spans="1:6" ht="18" customHeight="1">
      <c r="A49" s="62"/>
      <c r="B49" s="58"/>
      <c r="C49" s="58"/>
      <c r="D49" s="60" t="s">
        <v>1088</v>
      </c>
      <c r="E49" s="58">
        <v>141</v>
      </c>
      <c r="F49" s="58"/>
    </row>
    <row r="50" spans="1:6" ht="18" customHeight="1">
      <c r="A50" s="62"/>
      <c r="B50" s="58"/>
      <c r="C50" s="58"/>
      <c r="D50" s="54" t="s">
        <v>1089</v>
      </c>
      <c r="E50" s="58">
        <v>978</v>
      </c>
      <c r="F50" s="58"/>
    </row>
    <row r="51" spans="1:6" ht="18" customHeight="1">
      <c r="A51" s="62"/>
      <c r="B51" s="58"/>
      <c r="C51" s="58"/>
      <c r="D51" s="54" t="s">
        <v>1090</v>
      </c>
      <c r="E51" s="58"/>
      <c r="F51" s="58"/>
    </row>
    <row r="52" spans="1:6" ht="18" customHeight="1">
      <c r="A52" s="62"/>
      <c r="B52" s="58"/>
      <c r="C52" s="58"/>
      <c r="D52" s="54"/>
      <c r="E52" s="58"/>
      <c r="F52" s="58"/>
    </row>
    <row r="53" spans="1:6" ht="18" customHeight="1">
      <c r="A53" s="62"/>
      <c r="B53" s="58"/>
      <c r="C53" s="58"/>
      <c r="D53" s="54"/>
      <c r="E53" s="58"/>
      <c r="F53" s="58"/>
    </row>
    <row r="54" spans="1:6" ht="18" customHeight="1">
      <c r="A54" s="62"/>
      <c r="B54" s="58"/>
      <c r="C54" s="58"/>
      <c r="D54" s="54"/>
      <c r="E54" s="58"/>
      <c r="F54" s="58"/>
    </row>
    <row r="55" spans="1:6" ht="18" customHeight="1">
      <c r="A55" s="62"/>
      <c r="B55" s="58"/>
      <c r="C55" s="58"/>
      <c r="D55" s="54"/>
      <c r="E55" s="58"/>
      <c r="F55" s="58"/>
    </row>
    <row r="56" spans="1:6" ht="18" customHeight="1">
      <c r="A56" s="62"/>
      <c r="B56" s="58"/>
      <c r="C56" s="58"/>
      <c r="D56" s="54"/>
      <c r="E56" s="58"/>
      <c r="F56" s="58"/>
    </row>
    <row r="57" spans="1:6" ht="18" customHeight="1">
      <c r="A57" s="62"/>
      <c r="B57" s="58"/>
      <c r="C57" s="58"/>
      <c r="D57" s="54"/>
      <c r="E57" s="58"/>
      <c r="F57" s="58"/>
    </row>
    <row r="58" spans="1:6" ht="18" customHeight="1">
      <c r="A58" s="62"/>
      <c r="B58" s="58"/>
      <c r="C58" s="58"/>
      <c r="D58" s="54"/>
      <c r="E58" s="58"/>
      <c r="F58" s="58"/>
    </row>
    <row r="59" spans="1:6" ht="18" customHeight="1">
      <c r="A59" s="62"/>
      <c r="B59" s="58"/>
      <c r="C59" s="58"/>
      <c r="D59" s="54"/>
      <c r="E59" s="58"/>
      <c r="F59" s="58"/>
    </row>
    <row r="60" spans="1:6" ht="18" customHeight="1">
      <c r="A60" s="62"/>
      <c r="B60" s="58"/>
      <c r="C60" s="58"/>
      <c r="D60" s="62"/>
      <c r="E60" s="58"/>
      <c r="F60" s="58"/>
    </row>
    <row r="61" spans="1:6" ht="18" customHeight="1">
      <c r="A61" s="62" t="s">
        <v>1091</v>
      </c>
      <c r="B61" s="63">
        <v>17405</v>
      </c>
      <c r="C61" s="58"/>
      <c r="D61" s="62" t="s">
        <v>1092</v>
      </c>
      <c r="E61" s="58">
        <v>20341</v>
      </c>
      <c r="F61" s="58"/>
    </row>
    <row r="62" spans="1:6" ht="18" customHeight="1">
      <c r="A62" s="64" t="s">
        <v>886</v>
      </c>
      <c r="B62" s="58">
        <v>936</v>
      </c>
      <c r="C62" s="58"/>
      <c r="D62" s="64" t="s">
        <v>887</v>
      </c>
      <c r="E62" s="58"/>
      <c r="F62" s="58"/>
    </row>
    <row r="63" spans="1:6" ht="18" customHeight="1">
      <c r="A63" s="52" t="s">
        <v>1093</v>
      </c>
      <c r="B63" s="58">
        <v>141</v>
      </c>
      <c r="C63" s="58"/>
      <c r="D63" s="52" t="s">
        <v>1094</v>
      </c>
      <c r="E63" s="58"/>
      <c r="F63" s="58"/>
    </row>
    <row r="64" spans="1:6" ht="18" customHeight="1">
      <c r="A64" s="52" t="s">
        <v>1095</v>
      </c>
      <c r="B64" s="58">
        <v>141</v>
      </c>
      <c r="C64" s="58"/>
      <c r="D64" s="52" t="s">
        <v>1096</v>
      </c>
      <c r="E64" s="58"/>
      <c r="F64" s="58"/>
    </row>
    <row r="65" spans="1:6" ht="18" customHeight="1">
      <c r="A65" s="52" t="s">
        <v>1097</v>
      </c>
      <c r="B65" s="58"/>
      <c r="C65" s="58"/>
      <c r="D65" s="52" t="s">
        <v>1098</v>
      </c>
      <c r="E65" s="58"/>
      <c r="F65" s="58"/>
    </row>
    <row r="66" spans="1:6" ht="18" customHeight="1">
      <c r="A66" s="52" t="s">
        <v>962</v>
      </c>
      <c r="B66" s="58">
        <v>795</v>
      </c>
      <c r="C66" s="58"/>
      <c r="D66" s="52" t="s">
        <v>1099</v>
      </c>
      <c r="E66" s="58"/>
      <c r="F66" s="58"/>
    </row>
    <row r="67" spans="1:6" ht="18" customHeight="1">
      <c r="A67" s="52" t="s">
        <v>963</v>
      </c>
      <c r="B67" s="58"/>
      <c r="C67" s="58"/>
      <c r="D67" s="52" t="s">
        <v>1100</v>
      </c>
      <c r="E67" s="58"/>
      <c r="F67" s="58"/>
    </row>
    <row r="68" spans="1:6" ht="18" customHeight="1">
      <c r="A68" s="52" t="s">
        <v>1101</v>
      </c>
      <c r="B68" s="58"/>
      <c r="C68" s="58"/>
      <c r="D68" s="65" t="s">
        <v>1102</v>
      </c>
      <c r="E68" s="58"/>
      <c r="F68" s="58"/>
    </row>
    <row r="69" spans="1:6" ht="18" customHeight="1">
      <c r="A69" s="65" t="s">
        <v>1103</v>
      </c>
      <c r="B69" s="58"/>
      <c r="C69" s="58"/>
      <c r="D69" s="65" t="s">
        <v>1104</v>
      </c>
      <c r="E69" s="58"/>
      <c r="F69" s="58"/>
    </row>
    <row r="70" spans="1:6" ht="18" customHeight="1">
      <c r="A70" s="65" t="s">
        <v>1105</v>
      </c>
      <c r="B70" s="58">
        <v>2000</v>
      </c>
      <c r="C70" s="58"/>
      <c r="D70" s="65"/>
      <c r="E70" s="58"/>
      <c r="F70" s="58"/>
    </row>
    <row r="71" spans="1:6" ht="18" customHeight="1">
      <c r="A71" s="65"/>
      <c r="B71" s="58"/>
      <c r="C71" s="58"/>
      <c r="D71" s="65"/>
      <c r="E71" s="58"/>
      <c r="F71" s="58"/>
    </row>
    <row r="72" spans="1:6" ht="18" customHeight="1">
      <c r="A72" s="62" t="s">
        <v>38</v>
      </c>
      <c r="B72" s="58">
        <v>20341</v>
      </c>
      <c r="C72" s="58"/>
      <c r="D72" s="62" t="s">
        <v>62</v>
      </c>
      <c r="E72" s="58">
        <v>20341</v>
      </c>
      <c r="F72" s="58"/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32.50390625" style="0" customWidth="1"/>
    <col min="2" max="2" width="35.00390625" style="0" customWidth="1"/>
    <col min="3" max="3" width="22.25390625" style="0" customWidth="1"/>
  </cols>
  <sheetData>
    <row r="1" ht="14.25">
      <c r="A1" t="s">
        <v>1106</v>
      </c>
    </row>
    <row r="2" spans="1:3" ht="25.5">
      <c r="A2" s="25" t="s">
        <v>1107</v>
      </c>
      <c r="B2" s="26"/>
      <c r="C2" s="26"/>
    </row>
    <row r="3" spans="1:2" ht="14.25">
      <c r="A3" s="27"/>
      <c r="B3" s="28" t="s">
        <v>1108</v>
      </c>
    </row>
    <row r="4" spans="1:3" ht="24.75" customHeight="1">
      <c r="A4" s="29" t="s">
        <v>3</v>
      </c>
      <c r="B4" s="29" t="s">
        <v>977</v>
      </c>
      <c r="C4" s="29" t="s">
        <v>1109</v>
      </c>
    </row>
    <row r="5" spans="1:3" ht="34.5" customHeight="1">
      <c r="A5" s="30" t="s">
        <v>1110</v>
      </c>
      <c r="B5" s="31">
        <v>100</v>
      </c>
      <c r="C5" s="32" t="s">
        <v>1111</v>
      </c>
    </row>
    <row r="6" spans="1:3" ht="43.5" customHeight="1">
      <c r="A6" s="30" t="s">
        <v>1112</v>
      </c>
      <c r="B6" s="33">
        <v>11</v>
      </c>
      <c r="C6" s="32" t="s">
        <v>1113</v>
      </c>
    </row>
    <row r="7" spans="1:3" ht="42" customHeight="1">
      <c r="A7" s="30" t="s">
        <v>1114</v>
      </c>
      <c r="B7" s="31">
        <v>1.2</v>
      </c>
      <c r="C7" s="32" t="s">
        <v>1115</v>
      </c>
    </row>
    <row r="8" spans="1:3" ht="33" customHeight="1">
      <c r="A8" s="30" t="s">
        <v>1116</v>
      </c>
      <c r="B8" s="31">
        <v>29</v>
      </c>
      <c r="C8" s="32" t="s">
        <v>1117</v>
      </c>
    </row>
    <row r="9" spans="1:3" ht="24.75" customHeight="1">
      <c r="A9" s="30"/>
      <c r="B9" s="34"/>
      <c r="C9" s="32"/>
    </row>
    <row r="10" spans="1:3" ht="24.75" customHeight="1">
      <c r="A10" s="35"/>
      <c r="B10" s="36"/>
      <c r="C10" s="37"/>
    </row>
    <row r="11" spans="1:3" ht="24.75" customHeight="1">
      <c r="A11" s="38"/>
      <c r="B11" s="39"/>
      <c r="C11" s="37"/>
    </row>
    <row r="12" spans="1:3" ht="24.75" customHeight="1">
      <c r="A12" s="40" t="s">
        <v>763</v>
      </c>
      <c r="B12" s="41">
        <v>141.2</v>
      </c>
      <c r="C12" s="37"/>
    </row>
    <row r="13" ht="24.75" customHeight="1"/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5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37.625" style="0" customWidth="1"/>
    <col min="2" max="2" width="32.375" style="0" customWidth="1"/>
    <col min="3" max="3" width="13.875" style="0" customWidth="1"/>
  </cols>
  <sheetData>
    <row r="1" spans="1:3" ht="18" customHeight="1">
      <c r="A1" s="1" t="s">
        <v>1118</v>
      </c>
      <c r="B1" s="2"/>
      <c r="C1" s="2"/>
    </row>
    <row r="2" spans="1:3" ht="18" customHeight="1">
      <c r="A2" s="3" t="s">
        <v>1119</v>
      </c>
      <c r="B2" s="3"/>
      <c r="C2" s="3"/>
    </row>
    <row r="3" spans="1:3" ht="18" customHeight="1">
      <c r="A3" s="4"/>
      <c r="B3" s="5"/>
      <c r="C3" s="6" t="s">
        <v>2</v>
      </c>
    </row>
    <row r="4" spans="1:3" ht="18" customHeight="1">
      <c r="A4" s="7" t="s">
        <v>690</v>
      </c>
      <c r="B4" s="7" t="s">
        <v>4</v>
      </c>
      <c r="C4" s="7" t="s">
        <v>691</v>
      </c>
    </row>
    <row r="5" spans="1:3" ht="18" customHeight="1">
      <c r="A5" s="8" t="s">
        <v>66</v>
      </c>
      <c r="B5" s="9">
        <f>B6+B11+B22+B30+B37+B41+B44+B48+B51+B57+B60+B65+B68+B71</f>
        <v>92031.07</v>
      </c>
      <c r="C5" s="10"/>
    </row>
    <row r="6" spans="1:3" ht="18" customHeight="1">
      <c r="A6" s="11" t="s">
        <v>692</v>
      </c>
      <c r="B6" s="12">
        <f>SUM(B7:B10)</f>
        <v>15090</v>
      </c>
      <c r="C6" s="10"/>
    </row>
    <row r="7" spans="1:3" ht="18" customHeight="1">
      <c r="A7" s="13" t="s">
        <v>693</v>
      </c>
      <c r="B7" s="14">
        <v>10731</v>
      </c>
      <c r="C7" s="10"/>
    </row>
    <row r="8" spans="1:3" ht="18" customHeight="1">
      <c r="A8" s="13" t="s">
        <v>694</v>
      </c>
      <c r="B8" s="14">
        <v>2324</v>
      </c>
      <c r="C8" s="10"/>
    </row>
    <row r="9" spans="1:3" ht="18" customHeight="1">
      <c r="A9" s="13" t="s">
        <v>695</v>
      </c>
      <c r="B9" s="14">
        <v>604</v>
      </c>
      <c r="C9" s="10"/>
    </row>
    <row r="10" spans="1:3" ht="18" customHeight="1">
      <c r="A10" s="13" t="s">
        <v>696</v>
      </c>
      <c r="B10" s="14">
        <v>1431</v>
      </c>
      <c r="C10" s="10"/>
    </row>
    <row r="11" spans="1:3" ht="18" customHeight="1">
      <c r="A11" s="11" t="s">
        <v>697</v>
      </c>
      <c r="B11" s="12">
        <f>SUM(B12:B21)</f>
        <v>25167.08</v>
      </c>
      <c r="C11" s="10"/>
    </row>
    <row r="12" spans="1:3" ht="18" customHeight="1">
      <c r="A12" s="13" t="s">
        <v>698</v>
      </c>
      <c r="B12" s="14">
        <v>1800</v>
      </c>
      <c r="C12" s="10"/>
    </row>
    <row r="13" spans="1:3" ht="18" customHeight="1">
      <c r="A13" s="13" t="s">
        <v>699</v>
      </c>
      <c r="B13" s="14">
        <v>120</v>
      </c>
      <c r="C13" s="10"/>
    </row>
    <row r="14" spans="1:3" ht="18" customHeight="1">
      <c r="A14" s="13" t="s">
        <v>700</v>
      </c>
      <c r="B14" s="14">
        <v>65</v>
      </c>
      <c r="C14" s="10"/>
    </row>
    <row r="15" spans="1:3" ht="18" customHeight="1">
      <c r="A15" s="13" t="s">
        <v>701</v>
      </c>
      <c r="B15" s="14"/>
      <c r="C15" s="10"/>
    </row>
    <row r="16" spans="1:3" ht="18" customHeight="1">
      <c r="A16" s="13" t="s">
        <v>702</v>
      </c>
      <c r="B16" s="14"/>
      <c r="C16" s="10"/>
    </row>
    <row r="17" spans="1:3" ht="18" customHeight="1">
      <c r="A17" s="13" t="s">
        <v>703</v>
      </c>
      <c r="B17" s="14">
        <v>500</v>
      </c>
      <c r="C17" s="10"/>
    </row>
    <row r="18" spans="1:3" ht="18" customHeight="1">
      <c r="A18" s="13" t="s">
        <v>704</v>
      </c>
      <c r="B18" s="14">
        <v>12</v>
      </c>
      <c r="C18" s="10"/>
    </row>
    <row r="19" spans="1:3" ht="18" customHeight="1">
      <c r="A19" s="13" t="s">
        <v>705</v>
      </c>
      <c r="B19" s="14">
        <v>284.88</v>
      </c>
      <c r="C19" s="10"/>
    </row>
    <row r="20" spans="1:3" ht="18" customHeight="1">
      <c r="A20" s="13" t="s">
        <v>706</v>
      </c>
      <c r="B20" s="14"/>
      <c r="C20" s="10"/>
    </row>
    <row r="21" spans="1:3" ht="18" customHeight="1">
      <c r="A21" s="13" t="s">
        <v>707</v>
      </c>
      <c r="B21" s="14">
        <v>22385.2</v>
      </c>
      <c r="C21" s="10"/>
    </row>
    <row r="22" spans="1:3" ht="18" customHeight="1">
      <c r="A22" s="11" t="s">
        <v>708</v>
      </c>
      <c r="B22" s="12">
        <f>SUM(B23:B29)</f>
        <v>5870</v>
      </c>
      <c r="C22" s="15"/>
    </row>
    <row r="23" spans="1:3" ht="18" customHeight="1">
      <c r="A23" s="13" t="s">
        <v>709</v>
      </c>
      <c r="B23" s="14"/>
      <c r="C23" s="10"/>
    </row>
    <row r="24" spans="1:3" ht="18" customHeight="1">
      <c r="A24" s="13" t="s">
        <v>710</v>
      </c>
      <c r="B24" s="14">
        <v>5870</v>
      </c>
      <c r="C24" s="10"/>
    </row>
    <row r="25" spans="1:3" ht="18" customHeight="1">
      <c r="A25" s="13" t="s">
        <v>711</v>
      </c>
      <c r="B25" s="14"/>
      <c r="C25" s="10"/>
    </row>
    <row r="26" spans="1:3" ht="18" customHeight="1">
      <c r="A26" s="13" t="s">
        <v>712</v>
      </c>
      <c r="B26" s="14"/>
      <c r="C26" s="10"/>
    </row>
    <row r="27" spans="1:3" ht="18" customHeight="1">
      <c r="A27" s="13" t="s">
        <v>713</v>
      </c>
      <c r="B27" s="14"/>
      <c r="C27" s="10"/>
    </row>
    <row r="28" spans="1:3" ht="18" customHeight="1">
      <c r="A28" s="13" t="s">
        <v>714</v>
      </c>
      <c r="B28" s="14"/>
      <c r="C28" s="10"/>
    </row>
    <row r="29" spans="1:3" ht="18" customHeight="1">
      <c r="A29" s="13" t="s">
        <v>715</v>
      </c>
      <c r="B29" s="14"/>
      <c r="C29" s="10"/>
    </row>
    <row r="30" spans="1:3" ht="18" customHeight="1">
      <c r="A30" s="11" t="s">
        <v>716</v>
      </c>
      <c r="B30" s="12"/>
      <c r="C30" s="15"/>
    </row>
    <row r="31" spans="1:3" ht="18" customHeight="1">
      <c r="A31" s="13" t="s">
        <v>709</v>
      </c>
      <c r="B31" s="14"/>
      <c r="C31" s="10"/>
    </row>
    <row r="32" spans="1:3" ht="18" customHeight="1">
      <c r="A32" s="13" t="s">
        <v>710</v>
      </c>
      <c r="B32" s="14"/>
      <c r="C32" s="10"/>
    </row>
    <row r="33" spans="1:3" ht="18" customHeight="1">
      <c r="A33" s="13" t="s">
        <v>711</v>
      </c>
      <c r="B33" s="14"/>
      <c r="C33" s="10"/>
    </row>
    <row r="34" spans="1:3" ht="18" customHeight="1">
      <c r="A34" s="13" t="s">
        <v>717</v>
      </c>
      <c r="B34" s="14"/>
      <c r="C34" s="10"/>
    </row>
    <row r="35" spans="1:3" ht="18" customHeight="1">
      <c r="A35" s="13" t="s">
        <v>718</v>
      </c>
      <c r="B35" s="14"/>
      <c r="C35" s="10"/>
    </row>
    <row r="36" spans="1:3" ht="18" customHeight="1">
      <c r="A36" s="13" t="s">
        <v>715</v>
      </c>
      <c r="B36" s="14"/>
      <c r="C36" s="10"/>
    </row>
    <row r="37" spans="1:3" ht="18" customHeight="1">
      <c r="A37" s="11" t="s">
        <v>719</v>
      </c>
      <c r="B37" s="12">
        <f>SUM(B38:B40)</f>
        <v>25804.95</v>
      </c>
      <c r="C37" s="10"/>
    </row>
    <row r="38" spans="1:3" ht="18" customHeight="1">
      <c r="A38" s="13" t="s">
        <v>720</v>
      </c>
      <c r="B38" s="14">
        <v>19904.95</v>
      </c>
      <c r="C38" s="10"/>
    </row>
    <row r="39" spans="1:3" ht="18" customHeight="1">
      <c r="A39" s="13" t="s">
        <v>721</v>
      </c>
      <c r="B39" s="14">
        <v>5900</v>
      </c>
      <c r="C39" s="10"/>
    </row>
    <row r="40" spans="1:3" ht="18" customHeight="1">
      <c r="A40" s="13" t="s">
        <v>722</v>
      </c>
      <c r="B40" s="14"/>
      <c r="C40" s="10"/>
    </row>
    <row r="41" spans="1:3" ht="18" customHeight="1">
      <c r="A41" s="11" t="s">
        <v>723</v>
      </c>
      <c r="B41" s="12"/>
      <c r="C41" s="15"/>
    </row>
    <row r="42" spans="1:3" ht="18" customHeight="1">
      <c r="A42" s="13" t="s">
        <v>724</v>
      </c>
      <c r="B42" s="14"/>
      <c r="C42" s="10"/>
    </row>
    <row r="43" spans="1:3" ht="18" customHeight="1">
      <c r="A43" s="13" t="s">
        <v>725</v>
      </c>
      <c r="B43" s="14"/>
      <c r="C43" s="10"/>
    </row>
    <row r="44" spans="1:3" ht="18" customHeight="1">
      <c r="A44" s="11" t="s">
        <v>726</v>
      </c>
      <c r="B44" s="12"/>
      <c r="C44" s="15"/>
    </row>
    <row r="45" spans="1:3" ht="18" customHeight="1">
      <c r="A45" s="13" t="s">
        <v>727</v>
      </c>
      <c r="B45" s="14"/>
      <c r="C45" s="10"/>
    </row>
    <row r="46" spans="1:3" ht="18" customHeight="1">
      <c r="A46" s="13" t="s">
        <v>728</v>
      </c>
      <c r="B46" s="14"/>
      <c r="C46" s="10"/>
    </row>
    <row r="47" spans="1:3" ht="18" customHeight="1">
      <c r="A47" s="13" t="s">
        <v>729</v>
      </c>
      <c r="B47" s="14"/>
      <c r="C47" s="10"/>
    </row>
    <row r="48" spans="1:3" ht="18" customHeight="1">
      <c r="A48" s="11" t="s">
        <v>730</v>
      </c>
      <c r="B48" s="12"/>
      <c r="C48" s="15"/>
    </row>
    <row r="49" spans="1:3" ht="18" customHeight="1">
      <c r="A49" s="13" t="s">
        <v>731</v>
      </c>
      <c r="B49" s="14"/>
      <c r="C49" s="10"/>
    </row>
    <row r="50" spans="1:3" ht="18" customHeight="1">
      <c r="A50" s="13" t="s">
        <v>732</v>
      </c>
      <c r="B50" s="14"/>
      <c r="C50" s="10"/>
    </row>
    <row r="51" spans="1:3" ht="18" customHeight="1">
      <c r="A51" s="11" t="s">
        <v>733</v>
      </c>
      <c r="B51" s="12">
        <f>SUM(B52:B56)</f>
        <v>5007.87</v>
      </c>
      <c r="C51" s="15"/>
    </row>
    <row r="52" spans="1:3" ht="18" customHeight="1">
      <c r="A52" s="13" t="s">
        <v>734</v>
      </c>
      <c r="B52" s="14">
        <v>4710</v>
      </c>
      <c r="C52" s="10"/>
    </row>
    <row r="53" spans="1:3" ht="18" customHeight="1">
      <c r="A53" s="13" t="s">
        <v>735</v>
      </c>
      <c r="B53" s="14"/>
      <c r="C53" s="10"/>
    </row>
    <row r="54" spans="1:3" ht="18" customHeight="1">
      <c r="A54" s="13" t="s">
        <v>736</v>
      </c>
      <c r="B54" s="14"/>
      <c r="C54" s="10"/>
    </row>
    <row r="55" spans="1:3" ht="18" customHeight="1">
      <c r="A55" s="13" t="s">
        <v>737</v>
      </c>
      <c r="B55" s="14">
        <v>297.87</v>
      </c>
      <c r="C55" s="10"/>
    </row>
    <row r="56" spans="1:3" ht="18" customHeight="1">
      <c r="A56" s="13" t="s">
        <v>738</v>
      </c>
      <c r="B56" s="14"/>
      <c r="C56" s="16"/>
    </row>
    <row r="57" spans="1:3" ht="18" customHeight="1">
      <c r="A57" s="11" t="s">
        <v>739</v>
      </c>
      <c r="B57" s="12">
        <v>8933</v>
      </c>
      <c r="C57" s="17"/>
    </row>
    <row r="58" spans="1:3" ht="18" customHeight="1">
      <c r="A58" s="13" t="s">
        <v>740</v>
      </c>
      <c r="B58" s="14">
        <v>8933</v>
      </c>
      <c r="C58" s="17"/>
    </row>
    <row r="59" spans="1:3" ht="18" customHeight="1">
      <c r="A59" s="13" t="s">
        <v>741</v>
      </c>
      <c r="B59" s="14"/>
      <c r="C59" s="17"/>
    </row>
    <row r="60" spans="1:3" ht="18" customHeight="1">
      <c r="A60" s="11" t="s">
        <v>742</v>
      </c>
      <c r="B60" s="12">
        <v>4155.07</v>
      </c>
      <c r="C60" s="18"/>
    </row>
    <row r="61" spans="1:3" ht="18" customHeight="1">
      <c r="A61" s="13" t="s">
        <v>743</v>
      </c>
      <c r="B61" s="14">
        <v>4110.07</v>
      </c>
      <c r="C61" s="17"/>
    </row>
    <row r="62" spans="1:3" ht="18" customHeight="1">
      <c r="A62" s="13" t="s">
        <v>744</v>
      </c>
      <c r="B62" s="14">
        <v>45</v>
      </c>
      <c r="C62" s="17"/>
    </row>
    <row r="63" spans="1:3" ht="18" customHeight="1">
      <c r="A63" s="19" t="s">
        <v>745</v>
      </c>
      <c r="B63" s="20"/>
      <c r="C63" s="21"/>
    </row>
    <row r="64" spans="1:3" ht="18" customHeight="1">
      <c r="A64" s="19" t="s">
        <v>746</v>
      </c>
      <c r="B64" s="20"/>
      <c r="C64" s="21"/>
    </row>
    <row r="65" spans="1:3" ht="18" customHeight="1">
      <c r="A65" s="22" t="s">
        <v>747</v>
      </c>
      <c r="B65" s="20"/>
      <c r="C65" s="21"/>
    </row>
    <row r="66" spans="1:3" ht="18" customHeight="1">
      <c r="A66" s="19" t="s">
        <v>748</v>
      </c>
      <c r="B66" s="20"/>
      <c r="C66" s="21"/>
    </row>
    <row r="67" spans="1:3" ht="18" customHeight="1">
      <c r="A67" s="19" t="s">
        <v>749</v>
      </c>
      <c r="B67" s="20"/>
      <c r="C67" s="21"/>
    </row>
    <row r="68" spans="1:3" ht="18" customHeight="1">
      <c r="A68" s="22" t="s">
        <v>750</v>
      </c>
      <c r="B68" s="23">
        <v>1910</v>
      </c>
      <c r="C68" s="21"/>
    </row>
    <row r="69" spans="1:3" ht="18" customHeight="1">
      <c r="A69" s="19" t="s">
        <v>751</v>
      </c>
      <c r="B69" s="20">
        <v>1910</v>
      </c>
      <c r="C69" s="21"/>
    </row>
    <row r="70" spans="1:3" ht="18" customHeight="1">
      <c r="A70" s="19" t="s">
        <v>752</v>
      </c>
      <c r="B70" s="20"/>
      <c r="C70" s="21"/>
    </row>
    <row r="71" spans="1:3" ht="18" customHeight="1">
      <c r="A71" s="22" t="s">
        <v>753</v>
      </c>
      <c r="B71" s="23">
        <v>93.1</v>
      </c>
      <c r="C71" s="21"/>
    </row>
    <row r="72" spans="1:3" ht="18" customHeight="1">
      <c r="A72" s="19" t="s">
        <v>754</v>
      </c>
      <c r="B72" s="20"/>
      <c r="C72" s="21"/>
    </row>
    <row r="73" spans="1:3" ht="18" customHeight="1">
      <c r="A73" s="19" t="s">
        <v>755</v>
      </c>
      <c r="B73" s="20"/>
      <c r="C73" s="21"/>
    </row>
    <row r="74" spans="1:3" ht="18" customHeight="1">
      <c r="A74" s="19" t="s">
        <v>756</v>
      </c>
      <c r="B74" s="20"/>
      <c r="C74" s="21"/>
    </row>
    <row r="75" spans="1:3" ht="18" customHeight="1">
      <c r="A75" s="24" t="s">
        <v>757</v>
      </c>
      <c r="B75" s="14">
        <v>93.1</v>
      </c>
      <c r="C75" s="17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2" sqref="A2:B2"/>
    </sheetView>
  </sheetViews>
  <sheetFormatPr defaultColWidth="9.00390625" defaultRowHeight="14.25"/>
  <cols>
    <col min="1" max="1" width="45.125" style="0" customWidth="1"/>
    <col min="2" max="2" width="34.50390625" style="0" customWidth="1"/>
  </cols>
  <sheetData>
    <row r="1" ht="14.25">
      <c r="A1" s="66" t="s">
        <v>39</v>
      </c>
    </row>
    <row r="2" spans="1:2" ht="20.25">
      <c r="A2" s="42" t="s">
        <v>40</v>
      </c>
      <c r="B2" s="42"/>
    </row>
    <row r="3" spans="1:2" ht="15.75" customHeight="1">
      <c r="A3" s="280"/>
      <c r="B3" s="281" t="s">
        <v>2</v>
      </c>
    </row>
    <row r="4" spans="1:2" ht="24.75" customHeight="1">
      <c r="A4" s="158" t="s">
        <v>3</v>
      </c>
      <c r="B4" s="158" t="s">
        <v>4</v>
      </c>
    </row>
    <row r="5" spans="1:2" ht="24.75" customHeight="1">
      <c r="A5" s="282" t="s">
        <v>41</v>
      </c>
      <c r="B5" s="283">
        <f>SUM(B6:B25)</f>
        <v>92031.07</v>
      </c>
    </row>
    <row r="6" spans="1:2" ht="24.75" customHeight="1">
      <c r="A6" s="169" t="s">
        <v>42</v>
      </c>
      <c r="B6" s="283">
        <v>12878.349999999999</v>
      </c>
    </row>
    <row r="7" spans="1:2" ht="24.75" customHeight="1">
      <c r="A7" s="169" t="s">
        <v>43</v>
      </c>
      <c r="B7" s="283">
        <v>4826.43</v>
      </c>
    </row>
    <row r="8" spans="1:2" ht="24.75" customHeight="1">
      <c r="A8" s="169" t="s">
        <v>44</v>
      </c>
      <c r="B8" s="283">
        <v>16394.52</v>
      </c>
    </row>
    <row r="9" spans="1:2" ht="24.75" customHeight="1">
      <c r="A9" s="169" t="s">
        <v>45</v>
      </c>
      <c r="B9" s="283">
        <v>506.25</v>
      </c>
    </row>
    <row r="10" spans="1:2" ht="24.75" customHeight="1">
      <c r="A10" s="169" t="s">
        <v>46</v>
      </c>
      <c r="B10" s="283">
        <v>2587.18</v>
      </c>
    </row>
    <row r="11" spans="1:2" ht="24.75" customHeight="1">
      <c r="A11" s="169" t="s">
        <v>47</v>
      </c>
      <c r="B11" s="283">
        <v>18382.46</v>
      </c>
    </row>
    <row r="12" spans="1:2" ht="24.75" customHeight="1">
      <c r="A12" s="169" t="s">
        <v>48</v>
      </c>
      <c r="B12" s="283">
        <v>5194.299999999999</v>
      </c>
    </row>
    <row r="13" spans="1:2" ht="24.75" customHeight="1">
      <c r="A13" s="169" t="s">
        <v>49</v>
      </c>
      <c r="B13" s="283">
        <v>3351.9</v>
      </c>
    </row>
    <row r="14" spans="1:2" ht="24.75" customHeight="1">
      <c r="A14" s="169" t="s">
        <v>50</v>
      </c>
      <c r="B14" s="283">
        <v>3004.17</v>
      </c>
    </row>
    <row r="15" spans="1:2" ht="24.75" customHeight="1">
      <c r="A15" s="169" t="s">
        <v>51</v>
      </c>
      <c r="B15" s="283">
        <v>13401.48</v>
      </c>
    </row>
    <row r="16" spans="1:2" ht="24.75" customHeight="1">
      <c r="A16" s="169" t="s">
        <v>52</v>
      </c>
      <c r="B16" s="283">
        <v>1680.17</v>
      </c>
    </row>
    <row r="17" spans="1:2" ht="24.75" customHeight="1">
      <c r="A17" s="169" t="s">
        <v>53</v>
      </c>
      <c r="B17" s="283">
        <v>126.84</v>
      </c>
    </row>
    <row r="18" spans="1:2" ht="24.75" customHeight="1">
      <c r="A18" s="169" t="s">
        <v>54</v>
      </c>
      <c r="B18" s="283">
        <v>115.85</v>
      </c>
    </row>
    <row r="19" spans="1:2" ht="24.75" customHeight="1">
      <c r="A19" s="169" t="s">
        <v>55</v>
      </c>
      <c r="B19" s="283">
        <v>394.91</v>
      </c>
    </row>
    <row r="20" spans="1:2" ht="24.75" customHeight="1">
      <c r="A20" s="169" t="s">
        <v>56</v>
      </c>
      <c r="B20" s="283">
        <v>1708.4199999999998</v>
      </c>
    </row>
    <row r="21" spans="1:2" ht="24.75" customHeight="1">
      <c r="A21" s="169" t="s">
        <v>57</v>
      </c>
      <c r="B21" s="283">
        <v>100</v>
      </c>
    </row>
    <row r="22" spans="1:2" ht="24.75" customHeight="1">
      <c r="A22" s="169" t="s">
        <v>58</v>
      </c>
      <c r="B22" s="283">
        <v>1219.6699999999998</v>
      </c>
    </row>
    <row r="23" spans="1:2" ht="24.75" customHeight="1">
      <c r="A23" s="169" t="s">
        <v>59</v>
      </c>
      <c r="B23" s="283">
        <v>1910</v>
      </c>
    </row>
    <row r="24" spans="1:2" ht="24.75" customHeight="1">
      <c r="A24" s="169" t="s">
        <v>60</v>
      </c>
      <c r="B24" s="284">
        <v>93.1</v>
      </c>
    </row>
    <row r="25" spans="1:2" ht="24.75" customHeight="1">
      <c r="A25" s="169" t="s">
        <v>61</v>
      </c>
      <c r="B25" s="283">
        <v>4155.07</v>
      </c>
    </row>
    <row r="26" spans="1:2" ht="24.75" customHeight="1">
      <c r="A26" s="169"/>
      <c r="B26" s="285"/>
    </row>
    <row r="27" spans="1:2" ht="24.75" customHeight="1">
      <c r="A27" s="169"/>
      <c r="B27" s="285"/>
    </row>
    <row r="28" spans="1:2" ht="14.25">
      <c r="A28" s="286" t="s">
        <v>62</v>
      </c>
      <c r="B28" s="283">
        <v>92031.07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 scale="95"/>
  <headerFooter scaleWithDoc="0" alignWithMargins="0">
    <oddFooter>&amp;C第 &amp;P+1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0"/>
  <sheetViews>
    <sheetView showGridLines="0" showZeros="0" tabSelected="1" workbookViewId="0" topLeftCell="A1">
      <pane xSplit="1" ySplit="4" topLeftCell="B577" activePane="bottomRight" state="frozen"/>
      <selection pane="bottomRight" activeCell="A596" sqref="A596"/>
    </sheetView>
  </sheetViews>
  <sheetFormatPr defaultColWidth="8.75390625" defaultRowHeight="24.75" customHeight="1"/>
  <cols>
    <col min="1" max="1" width="50.25390625" style="246" customWidth="1"/>
    <col min="2" max="2" width="9.75390625" style="247" customWidth="1"/>
    <col min="3" max="3" width="10.50390625" style="247" customWidth="1"/>
    <col min="4" max="4" width="9.375" style="248" customWidth="1"/>
    <col min="5" max="6" width="9.75390625" style="249" customWidth="1"/>
    <col min="7" max="16384" width="8.75390625" style="250" customWidth="1"/>
  </cols>
  <sheetData>
    <row r="1" ht="21.75" customHeight="1">
      <c r="A1" s="251" t="s">
        <v>63</v>
      </c>
    </row>
    <row r="2" spans="1:6" s="241" customFormat="1" ht="24" customHeight="1">
      <c r="A2" s="252" t="s">
        <v>64</v>
      </c>
      <c r="B2" s="252"/>
      <c r="C2" s="252"/>
      <c r="D2" s="253"/>
      <c r="E2" s="254"/>
      <c r="F2" s="254"/>
    </row>
    <row r="3" spans="1:6" ht="15" customHeight="1">
      <c r="A3" s="255"/>
      <c r="B3" s="256"/>
      <c r="C3" s="256"/>
      <c r="E3" s="257" t="s">
        <v>2</v>
      </c>
      <c r="F3" s="258"/>
    </row>
    <row r="4" spans="1:6" s="242" customFormat="1" ht="48" customHeight="1">
      <c r="A4" s="259" t="s">
        <v>65</v>
      </c>
      <c r="B4" s="260" t="s">
        <v>66</v>
      </c>
      <c r="C4" s="260" t="s">
        <v>67</v>
      </c>
      <c r="D4" s="261" t="s">
        <v>68</v>
      </c>
      <c r="E4" s="262" t="s">
        <v>69</v>
      </c>
      <c r="F4" s="262" t="s">
        <v>70</v>
      </c>
    </row>
    <row r="5" spans="1:6" s="243" customFormat="1" ht="24" customHeight="1">
      <c r="A5" s="263" t="s">
        <v>71</v>
      </c>
      <c r="B5" s="264">
        <f aca="true" t="shared" si="0" ref="B5:B69">C5+D5+E5</f>
        <v>92031.06999999999</v>
      </c>
      <c r="C5" s="264">
        <f>C6+C199+C234+C275+C288+C324+C426+C483+C499+C518+C616+C653+C661+C672+C693+C703+C710+C742+C743+C747</f>
        <v>77089</v>
      </c>
      <c r="D5" s="265">
        <f>D6+D199+D234+D275+D288+D324+D426+D483+D499+D518+D616+D653+D661+D672+D693+D703+D710+D742+D743+D747</f>
        <v>14604.069999999998</v>
      </c>
      <c r="E5" s="264">
        <f>E6+E199+E234+E275+E288+E324+E426+E483+E499+E518+E616+E653+E661+E672+E693+E703+E742+E743+E747</f>
        <v>338</v>
      </c>
      <c r="F5" s="266"/>
    </row>
    <row r="6" spans="1:6" s="244" customFormat="1" ht="24" customHeight="1">
      <c r="A6" s="267" t="s">
        <v>72</v>
      </c>
      <c r="B6" s="264">
        <f>C6+D6</f>
        <v>12878.35</v>
      </c>
      <c r="C6" s="264">
        <f>C7+C19+C28+C40+C52+C63+C74+C86+C95+C110+C119+C130+C136+C143+C151+C158+C164+C170+C176+C182</f>
        <v>12855.35</v>
      </c>
      <c r="D6" s="264">
        <f>D7+D19+D28+D40+D52+D63+D74+D86+D95+D110+D119+D130+D136+D143+D151+D158+D164+D170+D176+D182</f>
        <v>23</v>
      </c>
      <c r="E6" s="264">
        <f>E7+E19+E28+E40+E52+E63+E74+E86+E95+E110+E119+E130+E136+E143+E151+E158+E164+E170+E176</f>
        <v>0</v>
      </c>
      <c r="F6" s="268"/>
    </row>
    <row r="7" spans="1:6" s="244" customFormat="1" ht="24" customHeight="1">
      <c r="A7" s="269" t="s">
        <v>73</v>
      </c>
      <c r="B7" s="264">
        <f t="shared" si="0"/>
        <v>555.38</v>
      </c>
      <c r="C7" s="264">
        <f aca="true" t="shared" si="1" ref="C7:F7">SUM(C8:C18)</f>
        <v>555.38</v>
      </c>
      <c r="D7" s="264">
        <f t="shared" si="1"/>
        <v>0</v>
      </c>
      <c r="E7" s="264">
        <f t="shared" si="1"/>
        <v>0</v>
      </c>
      <c r="F7" s="270">
        <f t="shared" si="1"/>
        <v>0</v>
      </c>
    </row>
    <row r="8" spans="1:6" s="244" customFormat="1" ht="24" customHeight="1">
      <c r="A8" s="269" t="s">
        <v>74</v>
      </c>
      <c r="B8" s="264">
        <f t="shared" si="0"/>
        <v>315.08</v>
      </c>
      <c r="C8" s="264">
        <v>315.08</v>
      </c>
      <c r="D8" s="271"/>
      <c r="E8" s="271"/>
      <c r="F8" s="268"/>
    </row>
    <row r="9" spans="1:6" s="244" customFormat="1" ht="24" customHeight="1">
      <c r="A9" s="269" t="s">
        <v>75</v>
      </c>
      <c r="B9" s="264">
        <f t="shared" si="0"/>
        <v>0</v>
      </c>
      <c r="C9" s="264"/>
      <c r="D9" s="271"/>
      <c r="E9" s="271"/>
      <c r="F9" s="268"/>
    </row>
    <row r="10" spans="1:6" s="244" customFormat="1" ht="24" customHeight="1">
      <c r="A10" s="269" t="s">
        <v>76</v>
      </c>
      <c r="B10" s="264">
        <f t="shared" si="0"/>
        <v>0</v>
      </c>
      <c r="C10" s="264"/>
      <c r="D10" s="271"/>
      <c r="E10" s="271"/>
      <c r="F10" s="268"/>
    </row>
    <row r="11" spans="1:6" s="244" customFormat="1" ht="24" customHeight="1">
      <c r="A11" s="269" t="s">
        <v>77</v>
      </c>
      <c r="B11" s="264">
        <f t="shared" si="0"/>
        <v>21</v>
      </c>
      <c r="C11" s="264">
        <v>21</v>
      </c>
      <c r="D11" s="271"/>
      <c r="E11" s="271"/>
      <c r="F11" s="268"/>
    </row>
    <row r="12" spans="1:6" s="244" customFormat="1" ht="24" customHeight="1">
      <c r="A12" s="269" t="s">
        <v>78</v>
      </c>
      <c r="B12" s="264">
        <f t="shared" si="0"/>
        <v>0</v>
      </c>
      <c r="C12" s="264"/>
      <c r="D12" s="271"/>
      <c r="E12" s="271"/>
      <c r="F12" s="268"/>
    </row>
    <row r="13" spans="1:6" s="244" customFormat="1" ht="24" customHeight="1">
      <c r="A13" s="269" t="s">
        <v>79</v>
      </c>
      <c r="B13" s="264">
        <f t="shared" si="0"/>
        <v>0</v>
      </c>
      <c r="C13" s="264"/>
      <c r="D13" s="271"/>
      <c r="E13" s="271"/>
      <c r="F13" s="268"/>
    </row>
    <row r="14" spans="1:6" s="244" customFormat="1" ht="24" customHeight="1">
      <c r="A14" s="272" t="s">
        <v>80</v>
      </c>
      <c r="B14" s="264">
        <f t="shared" si="0"/>
        <v>19.3</v>
      </c>
      <c r="C14" s="264">
        <v>19.3</v>
      </c>
      <c r="D14" s="271"/>
      <c r="E14" s="271"/>
      <c r="F14" s="268"/>
    </row>
    <row r="15" spans="1:6" s="244" customFormat="1" ht="24" customHeight="1">
      <c r="A15" s="269" t="s">
        <v>81</v>
      </c>
      <c r="B15" s="264">
        <f t="shared" si="0"/>
        <v>0</v>
      </c>
      <c r="C15" s="264"/>
      <c r="D15" s="271"/>
      <c r="E15" s="271"/>
      <c r="F15" s="268"/>
    </row>
    <row r="16" spans="1:6" s="244" customFormat="1" ht="24" customHeight="1">
      <c r="A16" s="269" t="s">
        <v>82</v>
      </c>
      <c r="B16" s="264">
        <f t="shared" si="0"/>
        <v>0</v>
      </c>
      <c r="C16" s="264"/>
      <c r="D16" s="271"/>
      <c r="E16" s="271"/>
      <c r="F16" s="268"/>
    </row>
    <row r="17" spans="1:6" s="244" customFormat="1" ht="24" customHeight="1">
      <c r="A17" s="269" t="s">
        <v>83</v>
      </c>
      <c r="B17" s="264">
        <f t="shared" si="0"/>
        <v>0</v>
      </c>
      <c r="C17" s="264"/>
      <c r="D17" s="271"/>
      <c r="E17" s="271"/>
      <c r="F17" s="268"/>
    </row>
    <row r="18" spans="1:6" s="244" customFormat="1" ht="24" customHeight="1">
      <c r="A18" s="269" t="s">
        <v>84</v>
      </c>
      <c r="B18" s="264">
        <f t="shared" si="0"/>
        <v>200</v>
      </c>
      <c r="C18" s="264">
        <v>200</v>
      </c>
      <c r="D18" s="271"/>
      <c r="E18" s="271"/>
      <c r="F18" s="268"/>
    </row>
    <row r="19" spans="1:6" s="244" customFormat="1" ht="24" customHeight="1">
      <c r="A19" s="269" t="s">
        <v>85</v>
      </c>
      <c r="B19" s="264">
        <f t="shared" si="0"/>
        <v>322.94</v>
      </c>
      <c r="C19" s="264">
        <f aca="true" t="shared" si="2" ref="C19:F19">SUM(C20:C27)</f>
        <v>322.94</v>
      </c>
      <c r="D19" s="264">
        <f t="shared" si="2"/>
        <v>0</v>
      </c>
      <c r="E19" s="264">
        <f t="shared" si="2"/>
        <v>0</v>
      </c>
      <c r="F19" s="270">
        <f t="shared" si="2"/>
        <v>0</v>
      </c>
    </row>
    <row r="20" spans="1:6" s="244" customFormat="1" ht="24" customHeight="1">
      <c r="A20" s="269" t="s">
        <v>74</v>
      </c>
      <c r="B20" s="264">
        <f t="shared" si="0"/>
        <v>305.94</v>
      </c>
      <c r="C20" s="264">
        <v>305.94</v>
      </c>
      <c r="D20" s="271"/>
      <c r="E20" s="271"/>
      <c r="F20" s="268"/>
    </row>
    <row r="21" spans="1:6" s="244" customFormat="1" ht="24" customHeight="1">
      <c r="A21" s="269" t="s">
        <v>75</v>
      </c>
      <c r="B21" s="264">
        <f t="shared" si="0"/>
        <v>0</v>
      </c>
      <c r="C21" s="264"/>
      <c r="D21" s="271"/>
      <c r="E21" s="271"/>
      <c r="F21" s="268"/>
    </row>
    <row r="22" spans="1:6" s="244" customFormat="1" ht="24" customHeight="1">
      <c r="A22" s="269" t="s">
        <v>76</v>
      </c>
      <c r="B22" s="264">
        <f t="shared" si="0"/>
        <v>0</v>
      </c>
      <c r="C22" s="264"/>
      <c r="D22" s="271"/>
      <c r="E22" s="271"/>
      <c r="F22" s="268"/>
    </row>
    <row r="23" spans="1:6" s="244" customFormat="1" ht="24" customHeight="1">
      <c r="A23" s="269" t="s">
        <v>86</v>
      </c>
      <c r="B23" s="264">
        <f t="shared" si="0"/>
        <v>17</v>
      </c>
      <c r="C23" s="264">
        <v>17</v>
      </c>
      <c r="D23" s="271"/>
      <c r="E23" s="271"/>
      <c r="F23" s="268"/>
    </row>
    <row r="24" spans="1:6" s="244" customFormat="1" ht="24" customHeight="1">
      <c r="A24" s="269" t="s">
        <v>87</v>
      </c>
      <c r="B24" s="264">
        <f t="shared" si="0"/>
        <v>0</v>
      </c>
      <c r="C24" s="264"/>
      <c r="D24" s="271"/>
      <c r="E24" s="271"/>
      <c r="F24" s="268"/>
    </row>
    <row r="25" spans="1:6" s="244" customFormat="1" ht="24" customHeight="1">
      <c r="A25" s="269" t="s">
        <v>88</v>
      </c>
      <c r="B25" s="264">
        <f t="shared" si="0"/>
        <v>0</v>
      </c>
      <c r="C25" s="264"/>
      <c r="D25" s="271"/>
      <c r="E25" s="271"/>
      <c r="F25" s="268"/>
    </row>
    <row r="26" spans="1:6" s="244" customFormat="1" ht="24" customHeight="1">
      <c r="A26" s="269" t="s">
        <v>83</v>
      </c>
      <c r="B26" s="264">
        <f t="shared" si="0"/>
        <v>0</v>
      </c>
      <c r="C26" s="264"/>
      <c r="D26" s="271"/>
      <c r="E26" s="271"/>
      <c r="F26" s="268"/>
    </row>
    <row r="27" spans="1:6" s="244" customFormat="1" ht="24" customHeight="1">
      <c r="A27" s="269" t="s">
        <v>89</v>
      </c>
      <c r="B27" s="264">
        <f t="shared" si="0"/>
        <v>0</v>
      </c>
      <c r="C27" s="264"/>
      <c r="D27" s="271"/>
      <c r="E27" s="271"/>
      <c r="F27" s="268"/>
    </row>
    <row r="28" spans="1:6" s="244" customFormat="1" ht="24" customHeight="1">
      <c r="A28" s="269" t="s">
        <v>90</v>
      </c>
      <c r="B28" s="264">
        <f t="shared" si="0"/>
        <v>4005.1000000000004</v>
      </c>
      <c r="C28" s="264">
        <f aca="true" t="shared" si="3" ref="C28:F28">SUM(C29:C39)</f>
        <v>3995.1000000000004</v>
      </c>
      <c r="D28" s="264">
        <f t="shared" si="3"/>
        <v>10</v>
      </c>
      <c r="E28" s="264">
        <f t="shared" si="3"/>
        <v>0</v>
      </c>
      <c r="F28" s="270">
        <f t="shared" si="3"/>
        <v>0</v>
      </c>
    </row>
    <row r="29" spans="1:6" s="244" customFormat="1" ht="24" customHeight="1">
      <c r="A29" s="269" t="s">
        <v>74</v>
      </c>
      <c r="B29" s="264">
        <f t="shared" si="0"/>
        <v>2989.82</v>
      </c>
      <c r="C29" s="264">
        <v>2989.82</v>
      </c>
      <c r="D29" s="271"/>
      <c r="E29" s="271"/>
      <c r="F29" s="268"/>
    </row>
    <row r="30" spans="1:6" s="244" customFormat="1" ht="24" customHeight="1">
      <c r="A30" s="269" t="s">
        <v>75</v>
      </c>
      <c r="B30" s="264">
        <f t="shared" si="0"/>
        <v>0</v>
      </c>
      <c r="C30" s="264"/>
      <c r="D30" s="271"/>
      <c r="E30" s="271"/>
      <c r="F30" s="268"/>
    </row>
    <row r="31" spans="1:6" s="244" customFormat="1" ht="24" customHeight="1">
      <c r="A31" s="269" t="s">
        <v>76</v>
      </c>
      <c r="B31" s="264">
        <f t="shared" si="0"/>
        <v>0</v>
      </c>
      <c r="C31" s="264"/>
      <c r="D31" s="271"/>
      <c r="E31" s="271"/>
      <c r="F31" s="268"/>
    </row>
    <row r="32" spans="1:6" s="244" customFormat="1" ht="24" customHeight="1">
      <c r="A32" s="269" t="s">
        <v>91</v>
      </c>
      <c r="B32" s="264">
        <f t="shared" si="0"/>
        <v>0</v>
      </c>
      <c r="C32" s="264"/>
      <c r="D32" s="271"/>
      <c r="E32" s="271"/>
      <c r="F32" s="268"/>
    </row>
    <row r="33" spans="1:6" s="244" customFormat="1" ht="24" customHeight="1">
      <c r="A33" s="269" t="s">
        <v>92</v>
      </c>
      <c r="B33" s="264">
        <f t="shared" si="0"/>
        <v>561</v>
      </c>
      <c r="C33" s="264">
        <v>561</v>
      </c>
      <c r="D33" s="271"/>
      <c r="E33" s="271"/>
      <c r="F33" s="268"/>
    </row>
    <row r="34" spans="1:6" s="244" customFormat="1" ht="24" customHeight="1">
      <c r="A34" s="269" t="s">
        <v>93</v>
      </c>
      <c r="B34" s="264">
        <f t="shared" si="0"/>
        <v>133.96</v>
      </c>
      <c r="C34" s="264">
        <v>133.96</v>
      </c>
      <c r="D34" s="271"/>
      <c r="E34" s="271"/>
      <c r="F34" s="268"/>
    </row>
    <row r="35" spans="1:6" s="244" customFormat="1" ht="24" customHeight="1">
      <c r="A35" s="269" t="s">
        <v>94</v>
      </c>
      <c r="B35" s="264">
        <f t="shared" si="0"/>
        <v>0</v>
      </c>
      <c r="C35" s="264"/>
      <c r="D35" s="271"/>
      <c r="E35" s="271"/>
      <c r="F35" s="268"/>
    </row>
    <row r="36" spans="1:6" s="244" customFormat="1" ht="24" customHeight="1">
      <c r="A36" s="269" t="s">
        <v>95</v>
      </c>
      <c r="B36" s="264">
        <f t="shared" si="0"/>
        <v>29</v>
      </c>
      <c r="C36" s="264">
        <v>29</v>
      </c>
      <c r="D36" s="271"/>
      <c r="E36" s="271"/>
      <c r="F36" s="268"/>
    </row>
    <row r="37" spans="1:6" s="244" customFormat="1" ht="24" customHeight="1">
      <c r="A37" s="269" t="s">
        <v>96</v>
      </c>
      <c r="B37" s="264">
        <f t="shared" si="0"/>
        <v>0</v>
      </c>
      <c r="C37" s="264"/>
      <c r="D37" s="271"/>
      <c r="E37" s="271"/>
      <c r="F37" s="268"/>
    </row>
    <row r="38" spans="1:6" s="244" customFormat="1" ht="24" customHeight="1">
      <c r="A38" s="269" t="s">
        <v>83</v>
      </c>
      <c r="B38" s="264">
        <f t="shared" si="0"/>
        <v>0</v>
      </c>
      <c r="C38" s="264"/>
      <c r="D38" s="271"/>
      <c r="E38" s="271"/>
      <c r="F38" s="268"/>
    </row>
    <row r="39" spans="1:6" s="244" customFormat="1" ht="24" customHeight="1">
      <c r="A39" s="273" t="s">
        <v>97</v>
      </c>
      <c r="B39" s="264">
        <f t="shared" si="0"/>
        <v>291.32</v>
      </c>
      <c r="C39" s="264">
        <v>281.32</v>
      </c>
      <c r="D39" s="271">
        <v>10</v>
      </c>
      <c r="E39" s="271"/>
      <c r="F39" s="268"/>
    </row>
    <row r="40" spans="1:6" s="244" customFormat="1" ht="24" customHeight="1">
      <c r="A40" s="269" t="s">
        <v>98</v>
      </c>
      <c r="B40" s="264">
        <f t="shared" si="0"/>
        <v>240.3</v>
      </c>
      <c r="C40" s="264">
        <f>SUM(C41:C51)</f>
        <v>240.3</v>
      </c>
      <c r="D40" s="264">
        <f>SUM(D41:D51)</f>
        <v>0</v>
      </c>
      <c r="E40" s="264">
        <f>SUM(E41:E51)</f>
        <v>0</v>
      </c>
      <c r="F40" s="268"/>
    </row>
    <row r="41" spans="1:6" s="244" customFormat="1" ht="24" customHeight="1">
      <c r="A41" s="269" t="s">
        <v>74</v>
      </c>
      <c r="B41" s="264">
        <f t="shared" si="0"/>
        <v>239.3</v>
      </c>
      <c r="C41" s="264">
        <v>239.3</v>
      </c>
      <c r="D41" s="271"/>
      <c r="E41" s="271"/>
      <c r="F41" s="268"/>
    </row>
    <row r="42" spans="1:6" s="244" customFormat="1" ht="24" customHeight="1">
      <c r="A42" s="269" t="s">
        <v>75</v>
      </c>
      <c r="B42" s="264">
        <f t="shared" si="0"/>
        <v>0</v>
      </c>
      <c r="C42" s="264"/>
      <c r="D42" s="271"/>
      <c r="E42" s="271"/>
      <c r="F42" s="268"/>
    </row>
    <row r="43" spans="1:6" s="244" customFormat="1" ht="24" customHeight="1">
      <c r="A43" s="269" t="s">
        <v>76</v>
      </c>
      <c r="B43" s="264">
        <f t="shared" si="0"/>
        <v>0</v>
      </c>
      <c r="C43" s="264"/>
      <c r="D43" s="271"/>
      <c r="E43" s="271"/>
      <c r="F43" s="268"/>
    </row>
    <row r="44" spans="1:6" s="244" customFormat="1" ht="24" customHeight="1">
      <c r="A44" s="269" t="s">
        <v>99</v>
      </c>
      <c r="B44" s="264">
        <f t="shared" si="0"/>
        <v>0</v>
      </c>
      <c r="C44" s="264"/>
      <c r="D44" s="271"/>
      <c r="E44" s="271"/>
      <c r="F44" s="268"/>
    </row>
    <row r="45" spans="1:6" s="244" customFormat="1" ht="24" customHeight="1">
      <c r="A45" s="269" t="s">
        <v>100</v>
      </c>
      <c r="B45" s="264">
        <f t="shared" si="0"/>
        <v>0</v>
      </c>
      <c r="C45" s="264"/>
      <c r="D45" s="271"/>
      <c r="E45" s="271"/>
      <c r="F45" s="268"/>
    </row>
    <row r="46" spans="1:6" s="244" customFormat="1" ht="24" customHeight="1">
      <c r="A46" s="269" t="s">
        <v>101</v>
      </c>
      <c r="B46" s="264">
        <f t="shared" si="0"/>
        <v>0</v>
      </c>
      <c r="C46" s="264"/>
      <c r="D46" s="271"/>
      <c r="E46" s="271"/>
      <c r="F46" s="268"/>
    </row>
    <row r="47" spans="1:6" s="244" customFormat="1" ht="24" customHeight="1">
      <c r="A47" s="269" t="s">
        <v>102</v>
      </c>
      <c r="B47" s="264">
        <f t="shared" si="0"/>
        <v>0</v>
      </c>
      <c r="C47" s="264"/>
      <c r="D47" s="271"/>
      <c r="E47" s="271"/>
      <c r="F47" s="268"/>
    </row>
    <row r="48" spans="1:6" s="244" customFormat="1" ht="24" customHeight="1">
      <c r="A48" s="269" t="s">
        <v>103</v>
      </c>
      <c r="B48" s="264">
        <f t="shared" si="0"/>
        <v>1</v>
      </c>
      <c r="C48" s="264">
        <v>1</v>
      </c>
      <c r="D48" s="271"/>
      <c r="E48" s="271"/>
      <c r="F48" s="268"/>
    </row>
    <row r="49" spans="1:6" s="244" customFormat="1" ht="24" customHeight="1">
      <c r="A49" s="269" t="s">
        <v>104</v>
      </c>
      <c r="B49" s="264">
        <f t="shared" si="0"/>
        <v>0</v>
      </c>
      <c r="C49" s="264"/>
      <c r="D49" s="271"/>
      <c r="E49" s="271"/>
      <c r="F49" s="268"/>
    </row>
    <row r="50" spans="1:6" s="244" customFormat="1" ht="24" customHeight="1">
      <c r="A50" s="269" t="s">
        <v>83</v>
      </c>
      <c r="B50" s="264">
        <f t="shared" si="0"/>
        <v>0</v>
      </c>
      <c r="C50" s="264"/>
      <c r="D50" s="271"/>
      <c r="E50" s="271"/>
      <c r="F50" s="268"/>
    </row>
    <row r="51" spans="1:6" s="244" customFormat="1" ht="24" customHeight="1">
      <c r="A51" s="269" t="s">
        <v>105</v>
      </c>
      <c r="B51" s="264">
        <f t="shared" si="0"/>
        <v>0</v>
      </c>
      <c r="C51" s="264"/>
      <c r="D51" s="271"/>
      <c r="E51" s="271"/>
      <c r="F51" s="268"/>
    </row>
    <row r="52" spans="1:6" s="244" customFormat="1" ht="24" customHeight="1">
      <c r="A52" s="269" t="s">
        <v>106</v>
      </c>
      <c r="B52" s="264">
        <f t="shared" si="0"/>
        <v>330.47</v>
      </c>
      <c r="C52" s="264">
        <f>SUM(C53:C62)</f>
        <v>330.47</v>
      </c>
      <c r="D52" s="264">
        <f>SUM(D53:D62)</f>
        <v>0</v>
      </c>
      <c r="E52" s="264">
        <f>SUM(E53:E62)</f>
        <v>0</v>
      </c>
      <c r="F52" s="268"/>
    </row>
    <row r="53" spans="1:6" s="244" customFormat="1" ht="24" customHeight="1">
      <c r="A53" s="269" t="s">
        <v>74</v>
      </c>
      <c r="B53" s="264">
        <f t="shared" si="0"/>
        <v>330.47</v>
      </c>
      <c r="C53" s="264">
        <v>330.47</v>
      </c>
      <c r="D53" s="271"/>
      <c r="E53" s="271"/>
      <c r="F53" s="268"/>
    </row>
    <row r="54" spans="1:6" s="244" customFormat="1" ht="24" customHeight="1">
      <c r="A54" s="269" t="s">
        <v>75</v>
      </c>
      <c r="B54" s="264">
        <f t="shared" si="0"/>
        <v>0</v>
      </c>
      <c r="C54" s="264"/>
      <c r="D54" s="271"/>
      <c r="E54" s="271"/>
      <c r="F54" s="268"/>
    </row>
    <row r="55" spans="1:6" s="244" customFormat="1" ht="24" customHeight="1">
      <c r="A55" s="269" t="s">
        <v>76</v>
      </c>
      <c r="B55" s="264">
        <f t="shared" si="0"/>
        <v>0</v>
      </c>
      <c r="C55" s="264"/>
      <c r="D55" s="271"/>
      <c r="E55" s="271"/>
      <c r="F55" s="268"/>
    </row>
    <row r="56" spans="1:6" s="244" customFormat="1" ht="24" customHeight="1">
      <c r="A56" s="269" t="s">
        <v>107</v>
      </c>
      <c r="B56" s="264">
        <f t="shared" si="0"/>
        <v>0</v>
      </c>
      <c r="C56" s="264"/>
      <c r="D56" s="271"/>
      <c r="E56" s="271"/>
      <c r="F56" s="268"/>
    </row>
    <row r="57" spans="1:6" s="244" customFormat="1" ht="24" customHeight="1">
      <c r="A57" s="269" t="s">
        <v>108</v>
      </c>
      <c r="B57" s="264">
        <f t="shared" si="0"/>
        <v>0</v>
      </c>
      <c r="C57" s="264"/>
      <c r="D57" s="271"/>
      <c r="E57" s="271"/>
      <c r="F57" s="268"/>
    </row>
    <row r="58" spans="1:6" s="244" customFormat="1" ht="24" customHeight="1">
      <c r="A58" s="269" t="s">
        <v>109</v>
      </c>
      <c r="B58" s="264">
        <f t="shared" si="0"/>
        <v>0</v>
      </c>
      <c r="C58" s="264"/>
      <c r="D58" s="271"/>
      <c r="E58" s="271"/>
      <c r="F58" s="268"/>
    </row>
    <row r="59" spans="1:6" s="244" customFormat="1" ht="24" customHeight="1">
      <c r="A59" s="269" t="s">
        <v>110</v>
      </c>
      <c r="B59" s="264">
        <f t="shared" si="0"/>
        <v>0</v>
      </c>
      <c r="C59" s="264"/>
      <c r="D59" s="271"/>
      <c r="E59" s="271"/>
      <c r="F59" s="268"/>
    </row>
    <row r="60" spans="1:6" s="244" customFormat="1" ht="24" customHeight="1">
      <c r="A60" s="269" t="s">
        <v>111</v>
      </c>
      <c r="B60" s="264">
        <f t="shared" si="0"/>
        <v>0</v>
      </c>
      <c r="C60" s="264"/>
      <c r="D60" s="271"/>
      <c r="E60" s="271"/>
      <c r="F60" s="268"/>
    </row>
    <row r="61" spans="1:6" s="244" customFormat="1" ht="24" customHeight="1">
      <c r="A61" s="269" t="s">
        <v>83</v>
      </c>
      <c r="B61" s="264">
        <f t="shared" si="0"/>
        <v>0</v>
      </c>
      <c r="C61" s="264"/>
      <c r="D61" s="271"/>
      <c r="E61" s="271"/>
      <c r="F61" s="268"/>
    </row>
    <row r="62" spans="1:6" s="244" customFormat="1" ht="24" customHeight="1">
      <c r="A62" s="269" t="s">
        <v>112</v>
      </c>
      <c r="B62" s="264">
        <f t="shared" si="0"/>
        <v>0</v>
      </c>
      <c r="C62" s="264"/>
      <c r="D62" s="271"/>
      <c r="E62" s="271"/>
      <c r="F62" s="268"/>
    </row>
    <row r="63" spans="1:6" s="244" customFormat="1" ht="24" customHeight="1">
      <c r="A63" s="269" t="s">
        <v>113</v>
      </c>
      <c r="B63" s="264">
        <f t="shared" si="0"/>
        <v>740.9</v>
      </c>
      <c r="C63" s="264">
        <f>SUM(C64:C73)</f>
        <v>740.9</v>
      </c>
      <c r="D63" s="264">
        <f>SUM(D64:D73)</f>
        <v>0</v>
      </c>
      <c r="E63" s="264">
        <f>SUM(E64:E73)</f>
        <v>0</v>
      </c>
      <c r="F63" s="268"/>
    </row>
    <row r="64" spans="1:6" s="244" customFormat="1" ht="24" customHeight="1">
      <c r="A64" s="269" t="s">
        <v>74</v>
      </c>
      <c r="B64" s="264">
        <f t="shared" si="0"/>
        <v>501.45</v>
      </c>
      <c r="C64" s="264">
        <v>501.45</v>
      </c>
      <c r="D64" s="271"/>
      <c r="E64" s="271"/>
      <c r="F64" s="268"/>
    </row>
    <row r="65" spans="1:6" s="244" customFormat="1" ht="24" customHeight="1">
      <c r="A65" s="269" t="s">
        <v>75</v>
      </c>
      <c r="B65" s="264">
        <f t="shared" si="0"/>
        <v>0</v>
      </c>
      <c r="C65" s="264"/>
      <c r="D65" s="271"/>
      <c r="E65" s="271"/>
      <c r="F65" s="268"/>
    </row>
    <row r="66" spans="1:6" s="244" customFormat="1" ht="24" customHeight="1">
      <c r="A66" s="269" t="s">
        <v>76</v>
      </c>
      <c r="B66" s="264">
        <f t="shared" si="0"/>
        <v>0</v>
      </c>
      <c r="C66" s="264"/>
      <c r="D66" s="271"/>
      <c r="E66" s="271"/>
      <c r="F66" s="268"/>
    </row>
    <row r="67" spans="1:6" s="244" customFormat="1" ht="24" customHeight="1">
      <c r="A67" s="269" t="s">
        <v>114</v>
      </c>
      <c r="B67" s="264">
        <f t="shared" si="0"/>
        <v>0</v>
      </c>
      <c r="C67" s="264"/>
      <c r="D67" s="271"/>
      <c r="E67" s="271"/>
      <c r="F67" s="268"/>
    </row>
    <row r="68" spans="1:6" s="244" customFormat="1" ht="24" customHeight="1">
      <c r="A68" s="269" t="s">
        <v>115</v>
      </c>
      <c r="B68" s="264">
        <f t="shared" si="0"/>
        <v>0</v>
      </c>
      <c r="C68" s="264"/>
      <c r="D68" s="271"/>
      <c r="E68" s="271"/>
      <c r="F68" s="268"/>
    </row>
    <row r="69" spans="1:6" s="244" customFormat="1" ht="24" customHeight="1">
      <c r="A69" s="269" t="s">
        <v>116</v>
      </c>
      <c r="B69" s="264">
        <f t="shared" si="0"/>
        <v>0</v>
      </c>
      <c r="C69" s="264"/>
      <c r="D69" s="271"/>
      <c r="E69" s="271"/>
      <c r="F69" s="268"/>
    </row>
    <row r="70" spans="1:6" s="244" customFormat="1" ht="24" customHeight="1">
      <c r="A70" s="269" t="s">
        <v>117</v>
      </c>
      <c r="B70" s="264">
        <f aca="true" t="shared" si="4" ref="B70:B133">C70+D70+E70</f>
        <v>0</v>
      </c>
      <c r="C70" s="264"/>
      <c r="D70" s="271"/>
      <c r="E70" s="271"/>
      <c r="F70" s="268"/>
    </row>
    <row r="71" spans="1:6" s="244" customFormat="1" ht="24" customHeight="1">
      <c r="A71" s="269" t="s">
        <v>118</v>
      </c>
      <c r="B71" s="264">
        <f t="shared" si="4"/>
        <v>0</v>
      </c>
      <c r="C71" s="264"/>
      <c r="D71" s="271"/>
      <c r="E71" s="271"/>
      <c r="F71" s="268"/>
    </row>
    <row r="72" spans="1:6" s="244" customFormat="1" ht="24" customHeight="1">
      <c r="A72" s="269" t="s">
        <v>83</v>
      </c>
      <c r="B72" s="264">
        <f t="shared" si="4"/>
        <v>0</v>
      </c>
      <c r="C72" s="264"/>
      <c r="D72" s="271"/>
      <c r="E72" s="271"/>
      <c r="F72" s="268"/>
    </row>
    <row r="73" spans="1:6" s="244" customFormat="1" ht="24" customHeight="1">
      <c r="A73" s="269" t="s">
        <v>119</v>
      </c>
      <c r="B73" s="264">
        <f t="shared" si="4"/>
        <v>239.45</v>
      </c>
      <c r="C73" s="264">
        <v>239.45</v>
      </c>
      <c r="D73" s="271"/>
      <c r="E73" s="271"/>
      <c r="F73" s="268"/>
    </row>
    <row r="74" spans="1:6" s="244" customFormat="1" ht="24" customHeight="1">
      <c r="A74" s="269" t="s">
        <v>120</v>
      </c>
      <c r="B74" s="264">
        <f t="shared" si="4"/>
        <v>800</v>
      </c>
      <c r="C74" s="264">
        <f>SUM(C75:C85)</f>
        <v>800</v>
      </c>
      <c r="D74" s="264">
        <f>SUM(D75:D85)</f>
        <v>0</v>
      </c>
      <c r="E74" s="264">
        <f>SUM(E75:E85)</f>
        <v>0</v>
      </c>
      <c r="F74" s="268"/>
    </row>
    <row r="75" spans="1:6" s="244" customFormat="1" ht="24" customHeight="1">
      <c r="A75" s="269" t="s">
        <v>74</v>
      </c>
      <c r="B75" s="264">
        <f t="shared" si="4"/>
        <v>0</v>
      </c>
      <c r="C75" s="264"/>
      <c r="D75" s="271"/>
      <c r="E75" s="271"/>
      <c r="F75" s="268"/>
    </row>
    <row r="76" spans="1:6" s="244" customFormat="1" ht="24" customHeight="1">
      <c r="A76" s="269" t="s">
        <v>75</v>
      </c>
      <c r="B76" s="264">
        <f t="shared" si="4"/>
        <v>0</v>
      </c>
      <c r="C76" s="264"/>
      <c r="D76" s="271"/>
      <c r="E76" s="271"/>
      <c r="F76" s="268"/>
    </row>
    <row r="77" spans="1:6" s="244" customFormat="1" ht="24" customHeight="1">
      <c r="A77" s="269" t="s">
        <v>76</v>
      </c>
      <c r="B77" s="264">
        <f t="shared" si="4"/>
        <v>0</v>
      </c>
      <c r="C77" s="264"/>
      <c r="D77" s="271"/>
      <c r="E77" s="271"/>
      <c r="F77" s="268"/>
    </row>
    <row r="78" spans="1:6" s="244" customFormat="1" ht="24" customHeight="1">
      <c r="A78" s="269" t="s">
        <v>121</v>
      </c>
      <c r="B78" s="264">
        <f t="shared" si="4"/>
        <v>0</v>
      </c>
      <c r="C78" s="264"/>
      <c r="D78" s="271"/>
      <c r="E78" s="271"/>
      <c r="F78" s="268"/>
    </row>
    <row r="79" spans="1:6" s="244" customFormat="1" ht="24" customHeight="1">
      <c r="A79" s="269" t="s">
        <v>122</v>
      </c>
      <c r="B79" s="264">
        <f t="shared" si="4"/>
        <v>0</v>
      </c>
      <c r="C79" s="264"/>
      <c r="D79" s="271"/>
      <c r="E79" s="271"/>
      <c r="F79" s="268"/>
    </row>
    <row r="80" spans="1:6" s="244" customFormat="1" ht="24" customHeight="1">
      <c r="A80" s="269" t="s">
        <v>123</v>
      </c>
      <c r="B80" s="264">
        <f t="shared" si="4"/>
        <v>0</v>
      </c>
      <c r="C80" s="264"/>
      <c r="D80" s="271"/>
      <c r="E80" s="271"/>
      <c r="F80" s="268"/>
    </row>
    <row r="81" spans="1:6" s="244" customFormat="1" ht="24" customHeight="1">
      <c r="A81" s="269" t="s">
        <v>124</v>
      </c>
      <c r="B81" s="264">
        <f t="shared" si="4"/>
        <v>0</v>
      </c>
      <c r="C81" s="264"/>
      <c r="D81" s="271"/>
      <c r="E81" s="271"/>
      <c r="F81" s="268"/>
    </row>
    <row r="82" spans="1:6" s="244" customFormat="1" ht="24" customHeight="1">
      <c r="A82" s="269" t="s">
        <v>125</v>
      </c>
      <c r="B82" s="264">
        <f t="shared" si="4"/>
        <v>0</v>
      </c>
      <c r="C82" s="264"/>
      <c r="D82" s="271"/>
      <c r="E82" s="271"/>
      <c r="F82" s="268"/>
    </row>
    <row r="83" spans="1:6" s="244" customFormat="1" ht="24" customHeight="1">
      <c r="A83" s="269" t="s">
        <v>126</v>
      </c>
      <c r="B83" s="264">
        <f t="shared" si="4"/>
        <v>0</v>
      </c>
      <c r="C83" s="264"/>
      <c r="D83" s="271"/>
      <c r="E83" s="271"/>
      <c r="F83" s="268"/>
    </row>
    <row r="84" spans="1:6" s="244" customFormat="1" ht="24" customHeight="1">
      <c r="A84" s="269" t="s">
        <v>83</v>
      </c>
      <c r="B84" s="264">
        <f t="shared" si="4"/>
        <v>0</v>
      </c>
      <c r="C84" s="264"/>
      <c r="D84" s="271"/>
      <c r="E84" s="271"/>
      <c r="F84" s="268"/>
    </row>
    <row r="85" spans="1:6" s="244" customFormat="1" ht="24" customHeight="1">
      <c r="A85" s="269" t="s">
        <v>127</v>
      </c>
      <c r="B85" s="264">
        <f t="shared" si="4"/>
        <v>800</v>
      </c>
      <c r="C85" s="264">
        <v>800</v>
      </c>
      <c r="D85" s="271"/>
      <c r="E85" s="271"/>
      <c r="F85" s="268"/>
    </row>
    <row r="86" spans="1:6" s="244" customFormat="1" ht="24" customHeight="1">
      <c r="A86" s="269" t="s">
        <v>128</v>
      </c>
      <c r="B86" s="264">
        <f t="shared" si="4"/>
        <v>146.75</v>
      </c>
      <c r="C86" s="264">
        <f>SUM(C87:C94)</f>
        <v>133.75</v>
      </c>
      <c r="D86" s="264">
        <f>SUM(D87:D94)</f>
        <v>13</v>
      </c>
      <c r="E86" s="264">
        <f>SUM(E87:E94)</f>
        <v>0</v>
      </c>
      <c r="F86" s="268"/>
    </row>
    <row r="87" spans="1:6" s="244" customFormat="1" ht="24" customHeight="1">
      <c r="A87" s="269" t="s">
        <v>74</v>
      </c>
      <c r="B87" s="264">
        <f t="shared" si="4"/>
        <v>133.75</v>
      </c>
      <c r="C87" s="264">
        <v>133.75</v>
      </c>
      <c r="D87" s="271"/>
      <c r="E87" s="271"/>
      <c r="F87" s="268"/>
    </row>
    <row r="88" spans="1:6" s="244" customFormat="1" ht="24" customHeight="1">
      <c r="A88" s="269" t="s">
        <v>75</v>
      </c>
      <c r="B88" s="264">
        <f t="shared" si="4"/>
        <v>13</v>
      </c>
      <c r="C88" s="264"/>
      <c r="D88" s="271">
        <v>13</v>
      </c>
      <c r="E88" s="271"/>
      <c r="F88" s="268"/>
    </row>
    <row r="89" spans="1:6" s="244" customFormat="1" ht="24" customHeight="1">
      <c r="A89" s="269" t="s">
        <v>76</v>
      </c>
      <c r="B89" s="264">
        <f t="shared" si="4"/>
        <v>0</v>
      </c>
      <c r="C89" s="264"/>
      <c r="D89" s="271"/>
      <c r="E89" s="271"/>
      <c r="F89" s="268"/>
    </row>
    <row r="90" spans="1:6" s="244" customFormat="1" ht="24" customHeight="1">
      <c r="A90" s="269" t="s">
        <v>129</v>
      </c>
      <c r="B90" s="264">
        <f t="shared" si="4"/>
        <v>0</v>
      </c>
      <c r="C90" s="264"/>
      <c r="D90" s="271"/>
      <c r="E90" s="271"/>
      <c r="F90" s="268"/>
    </row>
    <row r="91" spans="1:6" s="244" customFormat="1" ht="24" customHeight="1">
      <c r="A91" s="269" t="s">
        <v>130</v>
      </c>
      <c r="B91" s="264">
        <f t="shared" si="4"/>
        <v>0</v>
      </c>
      <c r="C91" s="264"/>
      <c r="D91" s="271"/>
      <c r="E91" s="271"/>
      <c r="F91" s="268"/>
    </row>
    <row r="92" spans="1:6" s="244" customFormat="1" ht="24" customHeight="1">
      <c r="A92" s="269" t="s">
        <v>131</v>
      </c>
      <c r="B92" s="264">
        <f t="shared" si="4"/>
        <v>0</v>
      </c>
      <c r="C92" s="264"/>
      <c r="D92" s="271"/>
      <c r="E92" s="271"/>
      <c r="F92" s="268"/>
    </row>
    <row r="93" spans="1:6" s="244" customFormat="1" ht="24" customHeight="1">
      <c r="A93" s="269" t="s">
        <v>83</v>
      </c>
      <c r="B93" s="264">
        <f t="shared" si="4"/>
        <v>0</v>
      </c>
      <c r="C93" s="264"/>
      <c r="D93" s="271"/>
      <c r="E93" s="271"/>
      <c r="F93" s="268"/>
    </row>
    <row r="94" spans="1:6" s="244" customFormat="1" ht="24" customHeight="1">
      <c r="A94" s="269" t="s">
        <v>132</v>
      </c>
      <c r="B94" s="264">
        <f t="shared" si="4"/>
        <v>0</v>
      </c>
      <c r="C94" s="264"/>
      <c r="D94" s="271"/>
      <c r="E94" s="271"/>
      <c r="F94" s="268"/>
    </row>
    <row r="95" spans="1:6" s="244" customFormat="1" ht="24" customHeight="1">
      <c r="A95" s="269" t="s">
        <v>133</v>
      </c>
      <c r="B95" s="264">
        <f t="shared" si="4"/>
        <v>183.68</v>
      </c>
      <c r="C95" s="264">
        <f>SUM(C96:C109)</f>
        <v>183.68</v>
      </c>
      <c r="D95" s="264">
        <f>SUM(D96:D109)</f>
        <v>0</v>
      </c>
      <c r="E95" s="264">
        <f>SUM(E96:E109)</f>
        <v>0</v>
      </c>
      <c r="F95" s="268"/>
    </row>
    <row r="96" spans="1:6" s="244" customFormat="1" ht="24" customHeight="1">
      <c r="A96" s="269" t="s">
        <v>74</v>
      </c>
      <c r="B96" s="264">
        <f t="shared" si="4"/>
        <v>183.68</v>
      </c>
      <c r="C96" s="264">
        <v>183.68</v>
      </c>
      <c r="D96" s="271"/>
      <c r="E96" s="271"/>
      <c r="F96" s="268"/>
    </row>
    <row r="97" spans="1:6" s="244" customFormat="1" ht="24" customHeight="1">
      <c r="A97" s="269" t="s">
        <v>75</v>
      </c>
      <c r="B97" s="264">
        <f t="shared" si="4"/>
        <v>0</v>
      </c>
      <c r="C97" s="264"/>
      <c r="D97" s="271"/>
      <c r="E97" s="271"/>
      <c r="F97" s="268"/>
    </row>
    <row r="98" spans="1:6" s="244" customFormat="1" ht="24" customHeight="1">
      <c r="A98" s="269" t="s">
        <v>76</v>
      </c>
      <c r="B98" s="264">
        <f t="shared" si="4"/>
        <v>0</v>
      </c>
      <c r="C98" s="264"/>
      <c r="D98" s="271"/>
      <c r="E98" s="271"/>
      <c r="F98" s="268"/>
    </row>
    <row r="99" spans="1:6" s="244" customFormat="1" ht="24" customHeight="1">
      <c r="A99" s="269" t="s">
        <v>134</v>
      </c>
      <c r="B99" s="264">
        <f t="shared" si="4"/>
        <v>0</v>
      </c>
      <c r="C99" s="264"/>
      <c r="D99" s="271"/>
      <c r="E99" s="271"/>
      <c r="F99" s="268"/>
    </row>
    <row r="100" spans="1:6" s="244" customFormat="1" ht="24" customHeight="1">
      <c r="A100" s="269" t="s">
        <v>135</v>
      </c>
      <c r="B100" s="264">
        <f t="shared" si="4"/>
        <v>0</v>
      </c>
      <c r="C100" s="264"/>
      <c r="D100" s="271"/>
      <c r="E100" s="271"/>
      <c r="F100" s="268"/>
    </row>
    <row r="101" spans="1:6" s="244" customFormat="1" ht="24" customHeight="1">
      <c r="A101" s="269" t="s">
        <v>136</v>
      </c>
      <c r="B101" s="264">
        <f t="shared" si="4"/>
        <v>0</v>
      </c>
      <c r="C101" s="264"/>
      <c r="D101" s="271"/>
      <c r="E101" s="271"/>
      <c r="F101" s="268"/>
    </row>
    <row r="102" spans="1:6" s="244" customFormat="1" ht="24" customHeight="1">
      <c r="A102" s="269" t="s">
        <v>137</v>
      </c>
      <c r="B102" s="264">
        <f t="shared" si="4"/>
        <v>0</v>
      </c>
      <c r="C102" s="264"/>
      <c r="D102" s="271"/>
      <c r="E102" s="271"/>
      <c r="F102" s="268"/>
    </row>
    <row r="103" spans="1:6" s="244" customFormat="1" ht="24" customHeight="1">
      <c r="A103" s="269" t="s">
        <v>138</v>
      </c>
      <c r="B103" s="264">
        <f t="shared" si="4"/>
        <v>0</v>
      </c>
      <c r="C103" s="264"/>
      <c r="D103" s="271"/>
      <c r="E103" s="271"/>
      <c r="F103" s="268"/>
    </row>
    <row r="104" spans="1:6" s="244" customFormat="1" ht="24" customHeight="1">
      <c r="A104" s="269" t="s">
        <v>139</v>
      </c>
      <c r="B104" s="264">
        <f t="shared" si="4"/>
        <v>0</v>
      </c>
      <c r="C104" s="264"/>
      <c r="D104" s="271"/>
      <c r="E104" s="271"/>
      <c r="F104" s="268"/>
    </row>
    <row r="105" spans="1:6" s="244" customFormat="1" ht="24" customHeight="1">
      <c r="A105" s="269" t="s">
        <v>140</v>
      </c>
      <c r="B105" s="264">
        <f t="shared" si="4"/>
        <v>0</v>
      </c>
      <c r="C105" s="264"/>
      <c r="D105" s="271"/>
      <c r="E105" s="271"/>
      <c r="F105" s="268"/>
    </row>
    <row r="106" spans="1:6" s="244" customFormat="1" ht="24" customHeight="1">
      <c r="A106" s="269" t="s">
        <v>141</v>
      </c>
      <c r="B106" s="264">
        <f t="shared" si="4"/>
        <v>0</v>
      </c>
      <c r="C106" s="264"/>
      <c r="D106" s="271"/>
      <c r="E106" s="271"/>
      <c r="F106" s="268"/>
    </row>
    <row r="107" spans="1:6" s="244" customFormat="1" ht="24" customHeight="1">
      <c r="A107" s="269" t="s">
        <v>142</v>
      </c>
      <c r="B107" s="264">
        <f t="shared" si="4"/>
        <v>0</v>
      </c>
      <c r="C107" s="264"/>
      <c r="D107" s="271"/>
      <c r="E107" s="271"/>
      <c r="F107" s="268"/>
    </row>
    <row r="108" spans="1:6" s="244" customFormat="1" ht="24" customHeight="1">
      <c r="A108" s="269" t="s">
        <v>83</v>
      </c>
      <c r="B108" s="264">
        <f t="shared" si="4"/>
        <v>0</v>
      </c>
      <c r="C108" s="264"/>
      <c r="D108" s="271"/>
      <c r="E108" s="271"/>
      <c r="F108" s="268"/>
    </row>
    <row r="109" spans="1:6" s="244" customFormat="1" ht="24" customHeight="1">
      <c r="A109" s="269" t="s">
        <v>143</v>
      </c>
      <c r="B109" s="264">
        <f t="shared" si="4"/>
        <v>0</v>
      </c>
      <c r="C109" s="264"/>
      <c r="D109" s="271"/>
      <c r="E109" s="271"/>
      <c r="F109" s="268"/>
    </row>
    <row r="110" spans="1:6" s="244" customFormat="1" ht="24" customHeight="1">
      <c r="A110" s="269" t="s">
        <v>144</v>
      </c>
      <c r="B110" s="264">
        <f t="shared" si="4"/>
        <v>1219.7199999999998</v>
      </c>
      <c r="C110" s="264">
        <f>SUM(C111:C118)</f>
        <v>1219.7199999999998</v>
      </c>
      <c r="D110" s="264">
        <f>SUM(D111:D118)</f>
        <v>0</v>
      </c>
      <c r="E110" s="264">
        <f>SUM(E111:E118)</f>
        <v>0</v>
      </c>
      <c r="F110" s="268"/>
    </row>
    <row r="111" spans="1:6" s="244" customFormat="1" ht="24" customHeight="1">
      <c r="A111" s="269" t="s">
        <v>74</v>
      </c>
      <c r="B111" s="264">
        <f t="shared" si="4"/>
        <v>1045.59</v>
      </c>
      <c r="C111" s="264">
        <v>1045.59</v>
      </c>
      <c r="D111" s="264"/>
      <c r="E111" s="264"/>
      <c r="F111" s="268"/>
    </row>
    <row r="112" spans="1:6" s="244" customFormat="1" ht="24" customHeight="1">
      <c r="A112" s="269" t="s">
        <v>75</v>
      </c>
      <c r="B112" s="264">
        <f t="shared" si="4"/>
        <v>0</v>
      </c>
      <c r="C112" s="264"/>
      <c r="D112" s="271"/>
      <c r="E112" s="271"/>
      <c r="F112" s="268"/>
    </row>
    <row r="113" spans="1:6" s="244" customFormat="1" ht="24" customHeight="1">
      <c r="A113" s="269" t="s">
        <v>76</v>
      </c>
      <c r="B113" s="264">
        <f t="shared" si="4"/>
        <v>0</v>
      </c>
      <c r="C113" s="264"/>
      <c r="D113" s="271"/>
      <c r="E113" s="271"/>
      <c r="F113" s="268"/>
    </row>
    <row r="114" spans="1:6" s="244" customFormat="1" ht="24" customHeight="1">
      <c r="A114" s="269" t="s">
        <v>145</v>
      </c>
      <c r="B114" s="264">
        <f t="shared" si="4"/>
        <v>0</v>
      </c>
      <c r="C114" s="264"/>
      <c r="D114" s="271"/>
      <c r="E114" s="271"/>
      <c r="F114" s="268"/>
    </row>
    <row r="115" spans="1:6" s="244" customFormat="1" ht="24" customHeight="1">
      <c r="A115" s="269" t="s">
        <v>146</v>
      </c>
      <c r="B115" s="264">
        <f t="shared" si="4"/>
        <v>0</v>
      </c>
      <c r="C115" s="264"/>
      <c r="D115" s="271"/>
      <c r="E115" s="271"/>
      <c r="F115" s="268"/>
    </row>
    <row r="116" spans="1:6" s="244" customFormat="1" ht="24" customHeight="1">
      <c r="A116" s="269" t="s">
        <v>147</v>
      </c>
      <c r="B116" s="264">
        <f t="shared" si="4"/>
        <v>0</v>
      </c>
      <c r="C116" s="264"/>
      <c r="D116" s="271"/>
      <c r="E116" s="271"/>
      <c r="F116" s="268"/>
    </row>
    <row r="117" spans="1:6" s="244" customFormat="1" ht="24" customHeight="1">
      <c r="A117" s="269" t="s">
        <v>83</v>
      </c>
      <c r="B117" s="264">
        <f t="shared" si="4"/>
        <v>0</v>
      </c>
      <c r="C117" s="264"/>
      <c r="D117" s="271"/>
      <c r="E117" s="271"/>
      <c r="F117" s="268"/>
    </row>
    <row r="118" spans="1:6" s="244" customFormat="1" ht="24" customHeight="1">
      <c r="A118" s="269" t="s">
        <v>148</v>
      </c>
      <c r="B118" s="264">
        <f t="shared" si="4"/>
        <v>174.13</v>
      </c>
      <c r="C118" s="264">
        <v>174.13</v>
      </c>
      <c r="D118" s="271"/>
      <c r="E118" s="271"/>
      <c r="F118" s="268"/>
    </row>
    <row r="119" spans="1:6" s="244" customFormat="1" ht="24" customHeight="1">
      <c r="A119" s="269" t="s">
        <v>149</v>
      </c>
      <c r="B119" s="264">
        <f t="shared" si="4"/>
        <v>545.6</v>
      </c>
      <c r="C119" s="264">
        <f>SUM(C120:C129)</f>
        <v>545.6</v>
      </c>
      <c r="D119" s="264">
        <f>SUM(D120:D129)</f>
        <v>0</v>
      </c>
      <c r="E119" s="264">
        <f>SUM(E120:E129)</f>
        <v>0</v>
      </c>
      <c r="F119" s="268"/>
    </row>
    <row r="120" spans="1:6" s="244" customFormat="1" ht="24" customHeight="1">
      <c r="A120" s="269" t="s">
        <v>150</v>
      </c>
      <c r="B120" s="264">
        <f t="shared" si="4"/>
        <v>545.6</v>
      </c>
      <c r="C120" s="264">
        <v>545.6</v>
      </c>
      <c r="D120" s="271"/>
      <c r="E120" s="271"/>
      <c r="F120" s="268"/>
    </row>
    <row r="121" spans="1:6" s="244" customFormat="1" ht="24" customHeight="1">
      <c r="A121" s="269" t="s">
        <v>151</v>
      </c>
      <c r="B121" s="264">
        <f t="shared" si="4"/>
        <v>0</v>
      </c>
      <c r="C121" s="264"/>
      <c r="D121" s="271"/>
      <c r="E121" s="271"/>
      <c r="F121" s="268"/>
    </row>
    <row r="122" spans="1:6" s="244" customFormat="1" ht="24" customHeight="1">
      <c r="A122" s="269" t="s">
        <v>152</v>
      </c>
      <c r="B122" s="264">
        <f t="shared" si="4"/>
        <v>0</v>
      </c>
      <c r="C122" s="264"/>
      <c r="D122" s="271"/>
      <c r="E122" s="271"/>
      <c r="F122" s="268"/>
    </row>
    <row r="123" spans="1:6" s="244" customFormat="1" ht="24" customHeight="1">
      <c r="A123" s="269" t="s">
        <v>153</v>
      </c>
      <c r="B123" s="264">
        <f t="shared" si="4"/>
        <v>0</v>
      </c>
      <c r="C123" s="264"/>
      <c r="D123" s="271"/>
      <c r="E123" s="271"/>
      <c r="F123" s="268"/>
    </row>
    <row r="124" spans="1:6" s="244" customFormat="1" ht="24" customHeight="1">
      <c r="A124" s="269" t="s">
        <v>154</v>
      </c>
      <c r="B124" s="264">
        <f t="shared" si="4"/>
        <v>0</v>
      </c>
      <c r="C124" s="264"/>
      <c r="D124" s="271"/>
      <c r="E124" s="271"/>
      <c r="F124" s="268"/>
    </row>
    <row r="125" spans="1:6" s="244" customFormat="1" ht="24" customHeight="1">
      <c r="A125" s="269" t="s">
        <v>155</v>
      </c>
      <c r="B125" s="264">
        <f t="shared" si="4"/>
        <v>0</v>
      </c>
      <c r="C125" s="264"/>
      <c r="D125" s="271"/>
      <c r="E125" s="271"/>
      <c r="F125" s="268"/>
    </row>
    <row r="126" spans="1:6" s="244" customFormat="1" ht="24" customHeight="1">
      <c r="A126" s="269" t="s">
        <v>156</v>
      </c>
      <c r="B126" s="264">
        <f t="shared" si="4"/>
        <v>0</v>
      </c>
      <c r="C126" s="264"/>
      <c r="D126" s="271"/>
      <c r="E126" s="271"/>
      <c r="F126" s="268"/>
    </row>
    <row r="127" spans="1:6" s="244" customFormat="1" ht="24" customHeight="1">
      <c r="A127" s="269" t="s">
        <v>157</v>
      </c>
      <c r="B127" s="264">
        <f t="shared" si="4"/>
        <v>0</v>
      </c>
      <c r="C127" s="264"/>
      <c r="D127" s="271"/>
      <c r="E127" s="271"/>
      <c r="F127" s="268"/>
    </row>
    <row r="128" spans="1:6" s="244" customFormat="1" ht="24" customHeight="1">
      <c r="A128" s="269" t="s">
        <v>158</v>
      </c>
      <c r="B128" s="264">
        <f t="shared" si="4"/>
        <v>0</v>
      </c>
      <c r="C128" s="264"/>
      <c r="D128" s="271"/>
      <c r="E128" s="271"/>
      <c r="F128" s="268"/>
    </row>
    <row r="129" spans="1:6" s="244" customFormat="1" ht="24" customHeight="1">
      <c r="A129" s="269" t="s">
        <v>159</v>
      </c>
      <c r="B129" s="264">
        <f t="shared" si="4"/>
        <v>0</v>
      </c>
      <c r="C129" s="264"/>
      <c r="D129" s="271"/>
      <c r="E129" s="271"/>
      <c r="F129" s="268"/>
    </row>
    <row r="130" spans="1:6" s="244" customFormat="1" ht="24" customHeight="1">
      <c r="A130" s="269" t="s">
        <v>160</v>
      </c>
      <c r="B130" s="264">
        <f t="shared" si="4"/>
        <v>73.06</v>
      </c>
      <c r="C130" s="264">
        <f>SUM(C131:C135)</f>
        <v>73.06</v>
      </c>
      <c r="D130" s="264">
        <f>SUM(D131:D135)</f>
        <v>0</v>
      </c>
      <c r="E130" s="264">
        <f>SUM(E131:E135)</f>
        <v>0</v>
      </c>
      <c r="F130" s="268"/>
    </row>
    <row r="131" spans="1:6" s="244" customFormat="1" ht="24" customHeight="1">
      <c r="A131" s="269" t="s">
        <v>150</v>
      </c>
      <c r="B131" s="264">
        <f t="shared" si="4"/>
        <v>73.06</v>
      </c>
      <c r="C131" s="264">
        <v>73.06</v>
      </c>
      <c r="D131" s="271"/>
      <c r="E131" s="271"/>
      <c r="F131" s="268"/>
    </row>
    <row r="132" spans="1:6" s="244" customFormat="1" ht="24" customHeight="1">
      <c r="A132" s="269" t="s">
        <v>151</v>
      </c>
      <c r="B132" s="264">
        <f t="shared" si="4"/>
        <v>0</v>
      </c>
      <c r="C132" s="264"/>
      <c r="D132" s="271"/>
      <c r="E132" s="271"/>
      <c r="F132" s="268"/>
    </row>
    <row r="133" spans="1:6" s="244" customFormat="1" ht="24" customHeight="1">
      <c r="A133" s="269" t="s">
        <v>152</v>
      </c>
      <c r="B133" s="264">
        <f t="shared" si="4"/>
        <v>0</v>
      </c>
      <c r="C133" s="264"/>
      <c r="D133" s="271"/>
      <c r="E133" s="271"/>
      <c r="F133" s="268"/>
    </row>
    <row r="134" spans="1:6" s="244" customFormat="1" ht="24" customHeight="1">
      <c r="A134" s="269" t="s">
        <v>161</v>
      </c>
      <c r="B134" s="264">
        <f aca="true" t="shared" si="5" ref="B134:B197">C134+D134+E134</f>
        <v>0</v>
      </c>
      <c r="C134" s="264"/>
      <c r="D134" s="271"/>
      <c r="E134" s="271"/>
      <c r="F134" s="268"/>
    </row>
    <row r="135" spans="1:6" s="244" customFormat="1" ht="24" customHeight="1">
      <c r="A135" s="269" t="s">
        <v>162</v>
      </c>
      <c r="B135" s="264">
        <f t="shared" si="5"/>
        <v>0</v>
      </c>
      <c r="C135" s="264"/>
      <c r="D135" s="271"/>
      <c r="E135" s="271"/>
      <c r="F135" s="268"/>
    </row>
    <row r="136" spans="1:6" s="244" customFormat="1" ht="24" customHeight="1">
      <c r="A136" s="269" t="s">
        <v>163</v>
      </c>
      <c r="B136" s="264">
        <f t="shared" si="5"/>
        <v>24.85</v>
      </c>
      <c r="C136" s="264">
        <f>SUM(C137:C142)</f>
        <v>24.85</v>
      </c>
      <c r="D136" s="264">
        <f>SUM(D137:D142)</f>
        <v>0</v>
      </c>
      <c r="E136" s="264">
        <f>SUM(E137:E142)</f>
        <v>0</v>
      </c>
      <c r="F136" s="268"/>
    </row>
    <row r="137" spans="1:6" s="244" customFormat="1" ht="24" customHeight="1">
      <c r="A137" s="269" t="s">
        <v>150</v>
      </c>
      <c r="B137" s="264">
        <f t="shared" si="5"/>
        <v>24.85</v>
      </c>
      <c r="C137" s="264">
        <v>24.85</v>
      </c>
      <c r="D137" s="271"/>
      <c r="E137" s="271"/>
      <c r="F137" s="268"/>
    </row>
    <row r="138" spans="1:6" s="244" customFormat="1" ht="24" customHeight="1">
      <c r="A138" s="269" t="s">
        <v>151</v>
      </c>
      <c r="B138" s="264">
        <f t="shared" si="5"/>
        <v>0</v>
      </c>
      <c r="C138" s="264"/>
      <c r="D138" s="271"/>
      <c r="E138" s="271"/>
      <c r="F138" s="268"/>
    </row>
    <row r="139" spans="1:6" s="244" customFormat="1" ht="24" customHeight="1">
      <c r="A139" s="269" t="s">
        <v>152</v>
      </c>
      <c r="B139" s="264">
        <f t="shared" si="5"/>
        <v>0</v>
      </c>
      <c r="C139" s="264"/>
      <c r="D139" s="271"/>
      <c r="E139" s="271"/>
      <c r="F139" s="268"/>
    </row>
    <row r="140" spans="1:6" s="244" customFormat="1" ht="24" customHeight="1">
      <c r="A140" s="269" t="s">
        <v>164</v>
      </c>
      <c r="B140" s="264">
        <f t="shared" si="5"/>
        <v>0</v>
      </c>
      <c r="C140" s="264"/>
      <c r="D140" s="271"/>
      <c r="E140" s="271"/>
      <c r="F140" s="268"/>
    </row>
    <row r="141" spans="1:6" s="244" customFormat="1" ht="24" customHeight="1">
      <c r="A141" s="269" t="s">
        <v>158</v>
      </c>
      <c r="B141" s="264">
        <f t="shared" si="5"/>
        <v>0</v>
      </c>
      <c r="C141" s="264"/>
      <c r="D141" s="271"/>
      <c r="E141" s="271"/>
      <c r="F141" s="268"/>
    </row>
    <row r="142" spans="1:6" s="244" customFormat="1" ht="24" customHeight="1">
      <c r="A142" s="269" t="s">
        <v>165</v>
      </c>
      <c r="B142" s="264">
        <f t="shared" si="5"/>
        <v>0</v>
      </c>
      <c r="C142" s="264"/>
      <c r="D142" s="271"/>
      <c r="E142" s="271"/>
      <c r="F142" s="268"/>
    </row>
    <row r="143" spans="1:6" s="244" customFormat="1" ht="24" customHeight="1">
      <c r="A143" s="269" t="s">
        <v>166</v>
      </c>
      <c r="B143" s="264">
        <f t="shared" si="5"/>
        <v>348.2</v>
      </c>
      <c r="C143" s="264">
        <f>SUM(C144:C150)</f>
        <v>348.2</v>
      </c>
      <c r="D143" s="264">
        <f>SUM(D144:D150)</f>
        <v>0</v>
      </c>
      <c r="E143" s="264">
        <f>SUM(E144:E150)</f>
        <v>0</v>
      </c>
      <c r="F143" s="268"/>
    </row>
    <row r="144" spans="1:6" s="244" customFormat="1" ht="24" customHeight="1">
      <c r="A144" s="269" t="s">
        <v>150</v>
      </c>
      <c r="B144" s="264">
        <f t="shared" si="5"/>
        <v>348.2</v>
      </c>
      <c r="C144" s="264">
        <v>348.2</v>
      </c>
      <c r="D144" s="264"/>
      <c r="E144" s="264"/>
      <c r="F144" s="268"/>
    </row>
    <row r="145" spans="1:6" s="244" customFormat="1" ht="24" customHeight="1">
      <c r="A145" s="269" t="s">
        <v>151</v>
      </c>
      <c r="B145" s="264">
        <f t="shared" si="5"/>
        <v>0</v>
      </c>
      <c r="C145" s="264"/>
      <c r="D145" s="271"/>
      <c r="E145" s="271"/>
      <c r="F145" s="268"/>
    </row>
    <row r="146" spans="1:6" s="244" customFormat="1" ht="24" customHeight="1">
      <c r="A146" s="269" t="s">
        <v>152</v>
      </c>
      <c r="B146" s="264">
        <f t="shared" si="5"/>
        <v>0</v>
      </c>
      <c r="C146" s="264"/>
      <c r="D146" s="271"/>
      <c r="E146" s="271"/>
      <c r="F146" s="268"/>
    </row>
    <row r="147" spans="1:6" s="244" customFormat="1" ht="24" customHeight="1">
      <c r="A147" s="269" t="s">
        <v>167</v>
      </c>
      <c r="B147" s="264">
        <f t="shared" si="5"/>
        <v>0</v>
      </c>
      <c r="C147" s="264"/>
      <c r="D147" s="271"/>
      <c r="E147" s="271"/>
      <c r="F147" s="268"/>
    </row>
    <row r="148" spans="1:6" s="244" customFormat="1" ht="24" customHeight="1">
      <c r="A148" s="269" t="s">
        <v>168</v>
      </c>
      <c r="B148" s="264">
        <f t="shared" si="5"/>
        <v>0</v>
      </c>
      <c r="C148" s="264"/>
      <c r="D148" s="271"/>
      <c r="E148" s="271"/>
      <c r="F148" s="268"/>
    </row>
    <row r="149" spans="1:6" s="244" customFormat="1" ht="24" customHeight="1">
      <c r="A149" s="269" t="s">
        <v>158</v>
      </c>
      <c r="B149" s="264">
        <f t="shared" si="5"/>
        <v>0</v>
      </c>
      <c r="C149" s="264"/>
      <c r="D149" s="271"/>
      <c r="E149" s="271"/>
      <c r="F149" s="268"/>
    </row>
    <row r="150" spans="1:6" s="244" customFormat="1" ht="24" customHeight="1">
      <c r="A150" s="269" t="s">
        <v>169</v>
      </c>
      <c r="B150" s="264">
        <f t="shared" si="5"/>
        <v>0</v>
      </c>
      <c r="C150" s="264"/>
      <c r="D150" s="271"/>
      <c r="E150" s="271"/>
      <c r="F150" s="268"/>
    </row>
    <row r="151" spans="1:6" s="244" customFormat="1" ht="24" customHeight="1">
      <c r="A151" s="269" t="s">
        <v>170</v>
      </c>
      <c r="B151" s="264">
        <f t="shared" si="5"/>
        <v>665.66</v>
      </c>
      <c r="C151" s="264">
        <f>SUM(C152:C157)</f>
        <v>665.66</v>
      </c>
      <c r="D151" s="264">
        <f>SUM(D152:D157)</f>
        <v>0</v>
      </c>
      <c r="E151" s="264">
        <f>SUM(E152:E157)</f>
        <v>0</v>
      </c>
      <c r="F151" s="268"/>
    </row>
    <row r="152" spans="1:6" s="244" customFormat="1" ht="24" customHeight="1">
      <c r="A152" s="269" t="s">
        <v>150</v>
      </c>
      <c r="B152" s="264">
        <f t="shared" si="5"/>
        <v>665.66</v>
      </c>
      <c r="C152" s="264">
        <v>665.66</v>
      </c>
      <c r="D152" s="271"/>
      <c r="E152" s="271"/>
      <c r="F152" s="268"/>
    </row>
    <row r="153" spans="1:6" s="244" customFormat="1" ht="24" customHeight="1">
      <c r="A153" s="269" t="s">
        <v>151</v>
      </c>
      <c r="B153" s="264">
        <f t="shared" si="5"/>
        <v>0</v>
      </c>
      <c r="C153" s="264"/>
      <c r="D153" s="271"/>
      <c r="E153" s="271"/>
      <c r="F153" s="268"/>
    </row>
    <row r="154" spans="1:6" s="244" customFormat="1" ht="24" customHeight="1">
      <c r="A154" s="269" t="s">
        <v>152</v>
      </c>
      <c r="B154" s="264">
        <f t="shared" si="5"/>
        <v>0</v>
      </c>
      <c r="C154" s="264"/>
      <c r="D154" s="271"/>
      <c r="E154" s="271"/>
      <c r="F154" s="268"/>
    </row>
    <row r="155" spans="1:6" s="244" customFormat="1" ht="24" customHeight="1">
      <c r="A155" s="269" t="s">
        <v>171</v>
      </c>
      <c r="B155" s="264">
        <f t="shared" si="5"/>
        <v>0</v>
      </c>
      <c r="C155" s="264"/>
      <c r="D155" s="271"/>
      <c r="E155" s="271"/>
      <c r="F155" s="268"/>
    </row>
    <row r="156" spans="1:6" s="244" customFormat="1" ht="24" customHeight="1">
      <c r="A156" s="269" t="s">
        <v>158</v>
      </c>
      <c r="B156" s="264">
        <f t="shared" si="5"/>
        <v>0</v>
      </c>
      <c r="C156" s="264"/>
      <c r="D156" s="271"/>
      <c r="E156" s="271"/>
      <c r="F156" s="268"/>
    </row>
    <row r="157" spans="1:6" s="244" customFormat="1" ht="24" customHeight="1">
      <c r="A157" s="269" t="s">
        <v>172</v>
      </c>
      <c r="B157" s="264">
        <f t="shared" si="5"/>
        <v>0</v>
      </c>
      <c r="C157" s="264"/>
      <c r="D157" s="271"/>
      <c r="E157" s="271"/>
      <c r="F157" s="268"/>
    </row>
    <row r="158" spans="1:6" s="244" customFormat="1" ht="24" customHeight="1">
      <c r="A158" s="269" t="s">
        <v>173</v>
      </c>
      <c r="B158" s="264">
        <f t="shared" si="5"/>
        <v>543.47</v>
      </c>
      <c r="C158" s="264">
        <f>SUM(C159:C163)</f>
        <v>543.47</v>
      </c>
      <c r="D158" s="264">
        <f>SUM(D159:D163)</f>
        <v>0</v>
      </c>
      <c r="E158" s="264">
        <f>SUM(E159:E163)</f>
        <v>0</v>
      </c>
      <c r="F158" s="268"/>
    </row>
    <row r="159" spans="1:6" s="244" customFormat="1" ht="24" customHeight="1">
      <c r="A159" s="269" t="s">
        <v>150</v>
      </c>
      <c r="B159" s="264">
        <f t="shared" si="5"/>
        <v>543.47</v>
      </c>
      <c r="C159" s="264">
        <v>543.47</v>
      </c>
      <c r="D159" s="271"/>
      <c r="E159" s="271"/>
      <c r="F159" s="268"/>
    </row>
    <row r="160" spans="1:6" s="244" customFormat="1" ht="24" customHeight="1">
      <c r="A160" s="269" t="s">
        <v>151</v>
      </c>
      <c r="B160" s="264">
        <f t="shared" si="5"/>
        <v>0</v>
      </c>
      <c r="C160" s="264"/>
      <c r="D160" s="271"/>
      <c r="E160" s="271"/>
      <c r="F160" s="268"/>
    </row>
    <row r="161" spans="1:6" s="244" customFormat="1" ht="24" customHeight="1">
      <c r="A161" s="269" t="s">
        <v>152</v>
      </c>
      <c r="B161" s="264">
        <f t="shared" si="5"/>
        <v>0</v>
      </c>
      <c r="C161" s="264"/>
      <c r="D161" s="271"/>
      <c r="E161" s="271"/>
      <c r="F161" s="268"/>
    </row>
    <row r="162" spans="1:6" s="244" customFormat="1" ht="24" customHeight="1">
      <c r="A162" s="269" t="s">
        <v>158</v>
      </c>
      <c r="B162" s="264">
        <f t="shared" si="5"/>
        <v>0</v>
      </c>
      <c r="C162" s="264"/>
      <c r="D162" s="271"/>
      <c r="E162" s="271"/>
      <c r="F162" s="268"/>
    </row>
    <row r="163" spans="1:6" s="244" customFormat="1" ht="24" customHeight="1">
      <c r="A163" s="269" t="s">
        <v>174</v>
      </c>
      <c r="B163" s="264">
        <f t="shared" si="5"/>
        <v>0</v>
      </c>
      <c r="C163" s="264"/>
      <c r="D163" s="271"/>
      <c r="E163" s="271"/>
      <c r="F163" s="268"/>
    </row>
    <row r="164" spans="1:6" s="244" customFormat="1" ht="24" customHeight="1">
      <c r="A164" s="269" t="s">
        <v>175</v>
      </c>
      <c r="B164" s="264">
        <f t="shared" si="5"/>
        <v>914.75</v>
      </c>
      <c r="C164" s="264">
        <f>SUM(C165:C169)</f>
        <v>914.75</v>
      </c>
      <c r="D164" s="264">
        <f>SUM(D165:D169)</f>
        <v>0</v>
      </c>
      <c r="E164" s="264">
        <f>SUM(E165:E169)</f>
        <v>0</v>
      </c>
      <c r="F164" s="268"/>
    </row>
    <row r="165" spans="1:6" s="244" customFormat="1" ht="24" customHeight="1">
      <c r="A165" s="269" t="s">
        <v>150</v>
      </c>
      <c r="B165" s="264">
        <f t="shared" si="5"/>
        <v>303.51</v>
      </c>
      <c r="C165" s="264">
        <v>303.51</v>
      </c>
      <c r="D165" s="271"/>
      <c r="E165" s="271"/>
      <c r="F165" s="268"/>
    </row>
    <row r="166" spans="1:6" s="244" customFormat="1" ht="24" customHeight="1">
      <c r="A166" s="269" t="s">
        <v>151</v>
      </c>
      <c r="B166" s="264">
        <f t="shared" si="5"/>
        <v>0</v>
      </c>
      <c r="C166" s="264"/>
      <c r="D166" s="271"/>
      <c r="E166" s="271"/>
      <c r="F166" s="268"/>
    </row>
    <row r="167" spans="1:6" s="244" customFormat="1" ht="24" customHeight="1">
      <c r="A167" s="269" t="s">
        <v>152</v>
      </c>
      <c r="B167" s="264">
        <f t="shared" si="5"/>
        <v>0</v>
      </c>
      <c r="C167" s="264"/>
      <c r="D167" s="271"/>
      <c r="E167" s="271"/>
      <c r="F167" s="268"/>
    </row>
    <row r="168" spans="1:6" s="244" customFormat="1" ht="24" customHeight="1">
      <c r="A168" s="269" t="s">
        <v>158</v>
      </c>
      <c r="B168" s="264">
        <f t="shared" si="5"/>
        <v>0</v>
      </c>
      <c r="C168" s="264"/>
      <c r="D168" s="271"/>
      <c r="E168" s="271"/>
      <c r="F168" s="268"/>
    </row>
    <row r="169" spans="1:6" s="244" customFormat="1" ht="24" customHeight="1">
      <c r="A169" s="269" t="s">
        <v>176</v>
      </c>
      <c r="B169" s="264">
        <f t="shared" si="5"/>
        <v>611.24</v>
      </c>
      <c r="C169" s="264">
        <v>611.24</v>
      </c>
      <c r="D169" s="271"/>
      <c r="E169" s="271"/>
      <c r="F169" s="268"/>
    </row>
    <row r="170" spans="1:6" s="244" customFormat="1" ht="24" customHeight="1">
      <c r="A170" s="269" t="s">
        <v>177</v>
      </c>
      <c r="B170" s="264">
        <f t="shared" si="5"/>
        <v>43.15</v>
      </c>
      <c r="C170" s="264">
        <f>SUM(C171:C175)</f>
        <v>43.15</v>
      </c>
      <c r="D170" s="264">
        <f>SUM(D171:D175)</f>
        <v>0</v>
      </c>
      <c r="E170" s="264">
        <f>SUM(E171:E175)</f>
        <v>0</v>
      </c>
      <c r="F170" s="268"/>
    </row>
    <row r="171" spans="1:6" s="244" customFormat="1" ht="24" customHeight="1">
      <c r="A171" s="269" t="s">
        <v>150</v>
      </c>
      <c r="B171" s="264">
        <f t="shared" si="5"/>
        <v>43.15</v>
      </c>
      <c r="C171" s="264">
        <v>43.15</v>
      </c>
      <c r="D171" s="271"/>
      <c r="E171" s="271"/>
      <c r="F171" s="268"/>
    </row>
    <row r="172" spans="1:6" s="244" customFormat="1" ht="24" customHeight="1">
      <c r="A172" s="269" t="s">
        <v>151</v>
      </c>
      <c r="B172" s="264">
        <f t="shared" si="5"/>
        <v>0</v>
      </c>
      <c r="C172" s="264"/>
      <c r="D172" s="271"/>
      <c r="E172" s="271"/>
      <c r="F172" s="268"/>
    </row>
    <row r="173" spans="1:6" s="244" customFormat="1" ht="24" customHeight="1">
      <c r="A173" s="269" t="s">
        <v>152</v>
      </c>
      <c r="B173" s="264">
        <f t="shared" si="5"/>
        <v>0</v>
      </c>
      <c r="C173" s="264"/>
      <c r="D173" s="271"/>
      <c r="E173" s="271"/>
      <c r="F173" s="268"/>
    </row>
    <row r="174" spans="1:6" s="244" customFormat="1" ht="24" customHeight="1">
      <c r="A174" s="269" t="s">
        <v>158</v>
      </c>
      <c r="B174" s="264">
        <f t="shared" si="5"/>
        <v>0</v>
      </c>
      <c r="C174" s="264"/>
      <c r="D174" s="271"/>
      <c r="E174" s="271"/>
      <c r="F174" s="268"/>
    </row>
    <row r="175" spans="1:6" s="244" customFormat="1" ht="24" customHeight="1">
      <c r="A175" s="269" t="s">
        <v>178</v>
      </c>
      <c r="B175" s="264">
        <f t="shared" si="5"/>
        <v>0</v>
      </c>
      <c r="C175" s="264"/>
      <c r="D175" s="271"/>
      <c r="E175" s="271"/>
      <c r="F175" s="268"/>
    </row>
    <row r="176" spans="1:6" s="244" customFormat="1" ht="24" customHeight="1">
      <c r="A176" s="269" t="s">
        <v>179</v>
      </c>
      <c r="B176" s="264">
        <f t="shared" si="5"/>
        <v>368.75</v>
      </c>
      <c r="C176" s="264">
        <f>SUM(C177:C181)</f>
        <v>368.75</v>
      </c>
      <c r="D176" s="264">
        <f>SUM(D177:D181)</f>
        <v>0</v>
      </c>
      <c r="E176" s="264">
        <f>SUM(E177:E181)</f>
        <v>0</v>
      </c>
      <c r="F176" s="268"/>
    </row>
    <row r="177" spans="1:6" s="244" customFormat="1" ht="24" customHeight="1">
      <c r="A177" s="269" t="s">
        <v>150</v>
      </c>
      <c r="B177" s="264">
        <f t="shared" si="5"/>
        <v>368.75</v>
      </c>
      <c r="C177" s="264">
        <v>368.75</v>
      </c>
      <c r="D177" s="271"/>
      <c r="E177" s="271"/>
      <c r="F177" s="268"/>
    </row>
    <row r="178" spans="1:6" s="244" customFormat="1" ht="24" customHeight="1">
      <c r="A178" s="269" t="s">
        <v>151</v>
      </c>
      <c r="B178" s="264">
        <f t="shared" si="5"/>
        <v>0</v>
      </c>
      <c r="C178" s="264"/>
      <c r="D178" s="271"/>
      <c r="E178" s="271"/>
      <c r="F178" s="268"/>
    </row>
    <row r="179" spans="1:6" s="244" customFormat="1" ht="24" customHeight="1">
      <c r="A179" s="269" t="s">
        <v>152</v>
      </c>
      <c r="B179" s="264">
        <f t="shared" si="5"/>
        <v>0</v>
      </c>
      <c r="C179" s="264"/>
      <c r="D179" s="271"/>
      <c r="E179" s="271"/>
      <c r="F179" s="268"/>
    </row>
    <row r="180" spans="1:6" s="244" customFormat="1" ht="24" customHeight="1">
      <c r="A180" s="269" t="s">
        <v>158</v>
      </c>
      <c r="B180" s="264">
        <f t="shared" si="5"/>
        <v>0</v>
      </c>
      <c r="C180" s="264"/>
      <c r="D180" s="271"/>
      <c r="E180" s="271"/>
      <c r="F180" s="268"/>
    </row>
    <row r="181" spans="1:6" s="244" customFormat="1" ht="24" customHeight="1">
      <c r="A181" s="269" t="s">
        <v>180</v>
      </c>
      <c r="B181" s="264">
        <f t="shared" si="5"/>
        <v>0</v>
      </c>
      <c r="C181" s="264"/>
      <c r="D181" s="271"/>
      <c r="E181" s="271"/>
      <c r="F181" s="268"/>
    </row>
    <row r="182" spans="1:6" s="244" customFormat="1" ht="24" customHeight="1">
      <c r="A182" s="269" t="s">
        <v>181</v>
      </c>
      <c r="B182" s="264">
        <f t="shared" si="5"/>
        <v>805.62</v>
      </c>
      <c r="C182" s="264">
        <f>SUM(C183:C198)</f>
        <v>805.62</v>
      </c>
      <c r="D182" s="271"/>
      <c r="E182" s="271"/>
      <c r="F182" s="268"/>
    </row>
    <row r="183" spans="1:6" s="244" customFormat="1" ht="24" customHeight="1">
      <c r="A183" s="269" t="s">
        <v>74</v>
      </c>
      <c r="B183" s="264">
        <f t="shared" si="5"/>
        <v>805.62</v>
      </c>
      <c r="C183" s="264">
        <v>805.62</v>
      </c>
      <c r="D183" s="271"/>
      <c r="E183" s="271"/>
      <c r="F183" s="268"/>
    </row>
    <row r="184" spans="1:6" s="244" customFormat="1" ht="24" customHeight="1">
      <c r="A184" s="269" t="s">
        <v>75</v>
      </c>
      <c r="B184" s="264">
        <f t="shared" si="5"/>
        <v>0</v>
      </c>
      <c r="C184" s="264"/>
      <c r="D184" s="271"/>
      <c r="E184" s="271"/>
      <c r="F184" s="268"/>
    </row>
    <row r="185" spans="1:6" s="244" customFormat="1" ht="24" customHeight="1">
      <c r="A185" s="269" t="s">
        <v>76</v>
      </c>
      <c r="B185" s="264">
        <f t="shared" si="5"/>
        <v>0</v>
      </c>
      <c r="C185" s="264"/>
      <c r="D185" s="271"/>
      <c r="E185" s="271"/>
      <c r="F185" s="268"/>
    </row>
    <row r="186" spans="1:6" s="244" customFormat="1" ht="24" customHeight="1">
      <c r="A186" s="269" t="s">
        <v>182</v>
      </c>
      <c r="B186" s="264">
        <f t="shared" si="5"/>
        <v>0</v>
      </c>
      <c r="C186" s="264"/>
      <c r="D186" s="271"/>
      <c r="E186" s="271"/>
      <c r="F186" s="268"/>
    </row>
    <row r="187" spans="1:6" s="244" customFormat="1" ht="24" customHeight="1">
      <c r="A187" s="269" t="s">
        <v>183</v>
      </c>
      <c r="B187" s="264">
        <f t="shared" si="5"/>
        <v>0</v>
      </c>
      <c r="C187" s="264"/>
      <c r="D187" s="271"/>
      <c r="E187" s="271"/>
      <c r="F187" s="268"/>
    </row>
    <row r="188" spans="1:6" s="244" customFormat="1" ht="24" customHeight="1">
      <c r="A188" s="269" t="s">
        <v>184</v>
      </c>
      <c r="B188" s="264">
        <f t="shared" si="5"/>
        <v>0</v>
      </c>
      <c r="C188" s="264"/>
      <c r="D188" s="271"/>
      <c r="E188" s="271"/>
      <c r="F188" s="268"/>
    </row>
    <row r="189" spans="1:6" s="244" customFormat="1" ht="24" customHeight="1">
      <c r="A189" s="269" t="s">
        <v>185</v>
      </c>
      <c r="B189" s="264">
        <f t="shared" si="5"/>
        <v>0</v>
      </c>
      <c r="C189" s="264"/>
      <c r="D189" s="271"/>
      <c r="E189" s="271"/>
      <c r="F189" s="268"/>
    </row>
    <row r="190" spans="1:6" s="244" customFormat="1" ht="24" customHeight="1">
      <c r="A190" s="269" t="s">
        <v>186</v>
      </c>
      <c r="B190" s="264">
        <f t="shared" si="5"/>
        <v>0</v>
      </c>
      <c r="C190" s="264"/>
      <c r="D190" s="271"/>
      <c r="E190" s="271"/>
      <c r="F190" s="268"/>
    </row>
    <row r="191" spans="1:6" s="244" customFormat="1" ht="24" customHeight="1">
      <c r="A191" s="269" t="s">
        <v>187</v>
      </c>
      <c r="B191" s="264">
        <f t="shared" si="5"/>
        <v>0</v>
      </c>
      <c r="C191" s="264"/>
      <c r="D191" s="271"/>
      <c r="E191" s="271"/>
      <c r="F191" s="268"/>
    </row>
    <row r="192" spans="1:6" s="244" customFormat="1" ht="24" customHeight="1">
      <c r="A192" s="269" t="s">
        <v>188</v>
      </c>
      <c r="B192" s="264">
        <f t="shared" si="5"/>
        <v>0</v>
      </c>
      <c r="C192" s="264"/>
      <c r="D192" s="271"/>
      <c r="E192" s="271"/>
      <c r="F192" s="268"/>
    </row>
    <row r="193" spans="1:6" s="244" customFormat="1" ht="24" customHeight="1">
      <c r="A193" s="269" t="s">
        <v>189</v>
      </c>
      <c r="B193" s="264">
        <f t="shared" si="5"/>
        <v>0</v>
      </c>
      <c r="C193" s="264"/>
      <c r="D193" s="271"/>
      <c r="E193" s="271"/>
      <c r="F193" s="268"/>
    </row>
    <row r="194" spans="1:6" s="244" customFormat="1" ht="24" customHeight="1">
      <c r="A194" s="269" t="s">
        <v>190</v>
      </c>
      <c r="B194" s="264">
        <f t="shared" si="5"/>
        <v>0</v>
      </c>
      <c r="C194" s="264"/>
      <c r="D194" s="271"/>
      <c r="E194" s="271"/>
      <c r="F194" s="268"/>
    </row>
    <row r="195" spans="1:6" s="244" customFormat="1" ht="24" customHeight="1">
      <c r="A195" s="269" t="s">
        <v>191</v>
      </c>
      <c r="B195" s="264">
        <f t="shared" si="5"/>
        <v>0</v>
      </c>
      <c r="C195" s="264"/>
      <c r="D195" s="271"/>
      <c r="E195" s="271"/>
      <c r="F195" s="268"/>
    </row>
    <row r="196" spans="1:6" s="244" customFormat="1" ht="24" customHeight="1">
      <c r="A196" s="269" t="s">
        <v>192</v>
      </c>
      <c r="B196" s="264">
        <f t="shared" si="5"/>
        <v>0</v>
      </c>
      <c r="C196" s="264"/>
      <c r="D196" s="271"/>
      <c r="E196" s="271"/>
      <c r="F196" s="268"/>
    </row>
    <row r="197" spans="1:6" s="244" customFormat="1" ht="24" customHeight="1">
      <c r="A197" s="269" t="s">
        <v>83</v>
      </c>
      <c r="B197" s="264">
        <f t="shared" si="5"/>
        <v>0</v>
      </c>
      <c r="C197" s="264"/>
      <c r="D197" s="271"/>
      <c r="E197" s="271"/>
      <c r="F197" s="268"/>
    </row>
    <row r="198" spans="1:6" s="244" customFormat="1" ht="24" customHeight="1">
      <c r="A198" s="269" t="s">
        <v>193</v>
      </c>
      <c r="B198" s="264">
        <f aca="true" t="shared" si="6" ref="B198:B204">C198+D198+E198</f>
        <v>0</v>
      </c>
      <c r="C198" s="264"/>
      <c r="D198" s="271"/>
      <c r="E198" s="271"/>
      <c r="F198" s="268"/>
    </row>
    <row r="199" spans="1:6" s="244" customFormat="1" ht="24" customHeight="1">
      <c r="A199" s="267" t="s">
        <v>194</v>
      </c>
      <c r="B199" s="264">
        <f>B200+B209+B218</f>
        <v>4826.43</v>
      </c>
      <c r="C199" s="264">
        <f>C200+C209+C218</f>
        <v>4242.88</v>
      </c>
      <c r="D199" s="264">
        <f>D200+D209+D218</f>
        <v>583.55</v>
      </c>
      <c r="E199" s="264">
        <f>E200+E209+E218</f>
        <v>0</v>
      </c>
      <c r="F199" s="268"/>
    </row>
    <row r="200" spans="1:6" s="244" customFormat="1" ht="24" customHeight="1">
      <c r="A200" s="269" t="s">
        <v>195</v>
      </c>
      <c r="B200" s="264">
        <f t="shared" si="6"/>
        <v>4177.14</v>
      </c>
      <c r="C200" s="264">
        <f>SUM(C201:C208)</f>
        <v>3652.59</v>
      </c>
      <c r="D200" s="264">
        <f>SUM(D201:D208)</f>
        <v>524.55</v>
      </c>
      <c r="E200" s="264">
        <f>SUM(E201:E208)</f>
        <v>0</v>
      </c>
      <c r="F200" s="268"/>
    </row>
    <row r="201" spans="1:6" s="244" customFormat="1" ht="24" customHeight="1">
      <c r="A201" s="269" t="s">
        <v>150</v>
      </c>
      <c r="B201" s="264">
        <f t="shared" si="6"/>
        <v>3530.59</v>
      </c>
      <c r="C201" s="264">
        <v>3530.59</v>
      </c>
      <c r="D201" s="271"/>
      <c r="E201" s="271"/>
      <c r="F201" s="268"/>
    </row>
    <row r="202" spans="1:6" s="244" customFormat="1" ht="24" customHeight="1">
      <c r="A202" s="269" t="s">
        <v>151</v>
      </c>
      <c r="B202" s="264">
        <f t="shared" si="6"/>
        <v>524.55</v>
      </c>
      <c r="C202" s="264"/>
      <c r="D202" s="271">
        <v>524.55</v>
      </c>
      <c r="E202" s="271"/>
      <c r="F202" s="268"/>
    </row>
    <row r="203" spans="1:6" s="244" customFormat="1" ht="24" customHeight="1">
      <c r="A203" s="269" t="s">
        <v>152</v>
      </c>
      <c r="B203" s="264">
        <f t="shared" si="6"/>
        <v>0</v>
      </c>
      <c r="C203" s="264"/>
      <c r="D203" s="271"/>
      <c r="E203" s="271"/>
      <c r="F203" s="268"/>
    </row>
    <row r="204" spans="1:6" s="244" customFormat="1" ht="24" customHeight="1">
      <c r="A204" s="269" t="s">
        <v>196</v>
      </c>
      <c r="B204" s="264">
        <f t="shared" si="6"/>
        <v>0</v>
      </c>
      <c r="C204" s="264"/>
      <c r="D204" s="271"/>
      <c r="E204" s="271"/>
      <c r="F204" s="268"/>
    </row>
    <row r="205" spans="1:6" s="244" customFormat="1" ht="24" customHeight="1">
      <c r="A205" s="269" t="s">
        <v>197</v>
      </c>
      <c r="B205" s="264"/>
      <c r="C205" s="264"/>
      <c r="D205" s="271"/>
      <c r="E205" s="271"/>
      <c r="F205" s="268"/>
    </row>
    <row r="206" spans="1:6" s="244" customFormat="1" ht="24" customHeight="1">
      <c r="A206" s="269" t="s">
        <v>198</v>
      </c>
      <c r="B206" s="264"/>
      <c r="C206" s="264"/>
      <c r="D206" s="271"/>
      <c r="E206" s="271"/>
      <c r="F206" s="268"/>
    </row>
    <row r="207" spans="1:6" s="244" customFormat="1" ht="24" customHeight="1">
      <c r="A207" s="269" t="s">
        <v>158</v>
      </c>
      <c r="B207" s="264">
        <f aca="true" t="shared" si="7" ref="B207:B229">C207+D207+E207</f>
        <v>0</v>
      </c>
      <c r="C207" s="264"/>
      <c r="D207" s="271"/>
      <c r="E207" s="271"/>
      <c r="F207" s="268"/>
    </row>
    <row r="208" spans="1:6" s="244" customFormat="1" ht="24" customHeight="1">
      <c r="A208" s="269" t="s">
        <v>199</v>
      </c>
      <c r="B208" s="264">
        <f t="shared" si="7"/>
        <v>122</v>
      </c>
      <c r="C208" s="264">
        <v>122</v>
      </c>
      <c r="D208" s="271"/>
      <c r="E208" s="271"/>
      <c r="F208" s="268"/>
    </row>
    <row r="209" spans="1:6" s="244" customFormat="1" ht="24" customHeight="1">
      <c r="A209" s="269" t="s">
        <v>200</v>
      </c>
      <c r="B209" s="264">
        <f t="shared" si="7"/>
        <v>208.6</v>
      </c>
      <c r="C209" s="264">
        <f>SUM(C210:C217)</f>
        <v>208.6</v>
      </c>
      <c r="D209" s="264">
        <f>SUM(D210:D217)</f>
        <v>0</v>
      </c>
      <c r="E209" s="264">
        <f>SUM(E210:E217)</f>
        <v>0</v>
      </c>
      <c r="F209" s="268"/>
    </row>
    <row r="210" spans="1:6" s="244" customFormat="1" ht="24" customHeight="1">
      <c r="A210" s="269" t="s">
        <v>150</v>
      </c>
      <c r="B210" s="264">
        <f t="shared" si="7"/>
        <v>208.6</v>
      </c>
      <c r="C210" s="264">
        <v>208.6</v>
      </c>
      <c r="D210" s="271"/>
      <c r="E210" s="271"/>
      <c r="F210" s="268"/>
    </row>
    <row r="211" spans="1:6" s="244" customFormat="1" ht="24" customHeight="1">
      <c r="A211" s="269" t="s">
        <v>151</v>
      </c>
      <c r="B211" s="264">
        <f t="shared" si="7"/>
        <v>0</v>
      </c>
      <c r="C211" s="264"/>
      <c r="D211" s="271"/>
      <c r="E211" s="271"/>
      <c r="F211" s="268"/>
    </row>
    <row r="212" spans="1:6" s="244" customFormat="1" ht="24" customHeight="1">
      <c r="A212" s="269" t="s">
        <v>152</v>
      </c>
      <c r="B212" s="264">
        <f t="shared" si="7"/>
        <v>0</v>
      </c>
      <c r="C212" s="264"/>
      <c r="D212" s="271"/>
      <c r="E212" s="271"/>
      <c r="F212" s="268"/>
    </row>
    <row r="213" spans="1:6" s="244" customFormat="1" ht="24" customHeight="1">
      <c r="A213" s="269" t="s">
        <v>201</v>
      </c>
      <c r="B213" s="264">
        <f t="shared" si="7"/>
        <v>0</v>
      </c>
      <c r="C213" s="264"/>
      <c r="D213" s="271"/>
      <c r="E213" s="271"/>
      <c r="F213" s="268"/>
    </row>
    <row r="214" spans="1:6" s="244" customFormat="1" ht="24" customHeight="1">
      <c r="A214" s="269" t="s">
        <v>202</v>
      </c>
      <c r="B214" s="264">
        <f t="shared" si="7"/>
        <v>0</v>
      </c>
      <c r="C214" s="264"/>
      <c r="D214" s="271"/>
      <c r="E214" s="271"/>
      <c r="F214" s="268"/>
    </row>
    <row r="215" spans="1:6" s="244" customFormat="1" ht="24" customHeight="1">
      <c r="A215" s="269" t="s">
        <v>203</v>
      </c>
      <c r="B215" s="264">
        <f t="shared" si="7"/>
        <v>0</v>
      </c>
      <c r="C215" s="264"/>
      <c r="D215" s="271"/>
      <c r="E215" s="271"/>
      <c r="F215" s="268"/>
    </row>
    <row r="216" spans="1:6" s="244" customFormat="1" ht="24" customHeight="1">
      <c r="A216" s="269" t="s">
        <v>158</v>
      </c>
      <c r="B216" s="264">
        <f t="shared" si="7"/>
        <v>0</v>
      </c>
      <c r="C216" s="264"/>
      <c r="D216" s="271"/>
      <c r="E216" s="271"/>
      <c r="F216" s="268"/>
    </row>
    <row r="217" spans="1:6" s="244" customFormat="1" ht="24" customHeight="1">
      <c r="A217" s="269" t="s">
        <v>204</v>
      </c>
      <c r="B217" s="264">
        <f t="shared" si="7"/>
        <v>0</v>
      </c>
      <c r="C217" s="264"/>
      <c r="D217" s="271"/>
      <c r="E217" s="271"/>
      <c r="F217" s="268"/>
    </row>
    <row r="218" spans="1:6" s="244" customFormat="1" ht="24" customHeight="1">
      <c r="A218" s="269" t="s">
        <v>205</v>
      </c>
      <c r="B218" s="264">
        <f t="shared" si="7"/>
        <v>440.69</v>
      </c>
      <c r="C218" s="264">
        <f>SUM(C219:C233)</f>
        <v>381.69</v>
      </c>
      <c r="D218" s="264">
        <f>SUM(D219:D233)</f>
        <v>59</v>
      </c>
      <c r="E218" s="264">
        <f>SUM(E219:E233)</f>
        <v>0</v>
      </c>
      <c r="F218" s="268"/>
    </row>
    <row r="219" spans="1:6" s="244" customFormat="1" ht="24" customHeight="1">
      <c r="A219" s="269" t="s">
        <v>150</v>
      </c>
      <c r="B219" s="264">
        <f t="shared" si="7"/>
        <v>380.19</v>
      </c>
      <c r="C219" s="264">
        <v>380.19</v>
      </c>
      <c r="D219" s="271"/>
      <c r="E219" s="271"/>
      <c r="F219" s="268"/>
    </row>
    <row r="220" spans="1:6" s="244" customFormat="1" ht="24" customHeight="1">
      <c r="A220" s="269" t="s">
        <v>151</v>
      </c>
      <c r="B220" s="264">
        <f t="shared" si="7"/>
        <v>59</v>
      </c>
      <c r="C220" s="264"/>
      <c r="D220" s="271">
        <v>59</v>
      </c>
      <c r="E220" s="271"/>
      <c r="F220" s="268"/>
    </row>
    <row r="221" spans="1:6" s="244" customFormat="1" ht="24" customHeight="1">
      <c r="A221" s="269" t="s">
        <v>152</v>
      </c>
      <c r="B221" s="264">
        <f t="shared" si="7"/>
        <v>0</v>
      </c>
      <c r="C221" s="264"/>
      <c r="D221" s="271"/>
      <c r="E221" s="271"/>
      <c r="F221" s="268"/>
    </row>
    <row r="222" spans="1:6" s="244" customFormat="1" ht="24" customHeight="1">
      <c r="A222" s="269" t="s">
        <v>206</v>
      </c>
      <c r="B222" s="264">
        <f t="shared" si="7"/>
        <v>0</v>
      </c>
      <c r="C222" s="264"/>
      <c r="D222" s="271"/>
      <c r="E222" s="271"/>
      <c r="F222" s="268"/>
    </row>
    <row r="223" spans="1:6" s="244" customFormat="1" ht="24" customHeight="1">
      <c r="A223" s="269" t="s">
        <v>207</v>
      </c>
      <c r="B223" s="264">
        <f t="shared" si="7"/>
        <v>0</v>
      </c>
      <c r="C223" s="264"/>
      <c r="D223" s="271"/>
      <c r="E223" s="271"/>
      <c r="F223" s="268"/>
    </row>
    <row r="224" spans="1:6" s="244" customFormat="1" ht="24" customHeight="1">
      <c r="A224" s="269" t="s">
        <v>208</v>
      </c>
      <c r="B224" s="264">
        <f t="shared" si="7"/>
        <v>0</v>
      </c>
      <c r="C224" s="264"/>
      <c r="D224" s="271"/>
      <c r="E224" s="271"/>
      <c r="F224" s="268"/>
    </row>
    <row r="225" spans="1:6" s="244" customFormat="1" ht="24" customHeight="1">
      <c r="A225" s="269" t="s">
        <v>209</v>
      </c>
      <c r="B225" s="264">
        <f t="shared" si="7"/>
        <v>1.5</v>
      </c>
      <c r="C225" s="264">
        <v>1.5</v>
      </c>
      <c r="D225" s="271"/>
      <c r="E225" s="271"/>
      <c r="F225" s="268"/>
    </row>
    <row r="226" spans="1:6" s="244" customFormat="1" ht="24" customHeight="1">
      <c r="A226" s="269" t="s">
        <v>210</v>
      </c>
      <c r="B226" s="264">
        <f t="shared" si="7"/>
        <v>0</v>
      </c>
      <c r="C226" s="264"/>
      <c r="D226" s="271"/>
      <c r="E226" s="271"/>
      <c r="F226" s="268"/>
    </row>
    <row r="227" spans="1:6" s="244" customFormat="1" ht="24" customHeight="1">
      <c r="A227" s="269" t="s">
        <v>211</v>
      </c>
      <c r="B227" s="264">
        <f t="shared" si="7"/>
        <v>0</v>
      </c>
      <c r="C227" s="264"/>
      <c r="D227" s="271"/>
      <c r="E227" s="271"/>
      <c r="F227" s="268"/>
    </row>
    <row r="228" spans="1:6" s="244" customFormat="1" ht="24" customHeight="1">
      <c r="A228" s="269" t="s">
        <v>212</v>
      </c>
      <c r="B228" s="264">
        <f t="shared" si="7"/>
        <v>0</v>
      </c>
      <c r="C228" s="264"/>
      <c r="D228" s="271"/>
      <c r="E228" s="271"/>
      <c r="F228" s="268"/>
    </row>
    <row r="229" spans="1:6" s="244" customFormat="1" ht="24" customHeight="1">
      <c r="A229" s="269" t="s">
        <v>213</v>
      </c>
      <c r="B229" s="264">
        <f t="shared" si="7"/>
        <v>0</v>
      </c>
      <c r="C229" s="264"/>
      <c r="D229" s="271"/>
      <c r="E229" s="271"/>
      <c r="F229" s="268"/>
    </row>
    <row r="230" spans="1:6" s="244" customFormat="1" ht="24" customHeight="1">
      <c r="A230" s="269" t="s">
        <v>214</v>
      </c>
      <c r="B230" s="264"/>
      <c r="C230" s="264"/>
      <c r="D230" s="271"/>
      <c r="E230" s="271"/>
      <c r="F230" s="268"/>
    </row>
    <row r="231" spans="1:6" s="244" customFormat="1" ht="24" customHeight="1">
      <c r="A231" s="269" t="s">
        <v>215</v>
      </c>
      <c r="B231" s="264"/>
      <c r="C231" s="264"/>
      <c r="D231" s="271"/>
      <c r="E231" s="271"/>
      <c r="F231" s="268"/>
    </row>
    <row r="232" spans="1:6" s="244" customFormat="1" ht="24" customHeight="1">
      <c r="A232" s="269" t="s">
        <v>158</v>
      </c>
      <c r="B232" s="264">
        <f aca="true" t="shared" si="8" ref="B232:B295">C232+D232+E232</f>
        <v>0</v>
      </c>
      <c r="C232" s="264"/>
      <c r="D232" s="271"/>
      <c r="E232" s="271"/>
      <c r="F232" s="268"/>
    </row>
    <row r="233" spans="1:6" s="244" customFormat="1" ht="24" customHeight="1">
      <c r="A233" s="269" t="s">
        <v>216</v>
      </c>
      <c r="B233" s="264">
        <f t="shared" si="8"/>
        <v>0</v>
      </c>
      <c r="C233" s="264"/>
      <c r="D233" s="271"/>
      <c r="E233" s="271"/>
      <c r="F233" s="268"/>
    </row>
    <row r="234" spans="1:6" s="244" customFormat="1" ht="24" customHeight="1">
      <c r="A234" s="274" t="s">
        <v>217</v>
      </c>
      <c r="B234" s="264">
        <f t="shared" si="8"/>
        <v>16394.519999999997</v>
      </c>
      <c r="C234" s="264">
        <f>C235+C240+C249+C256+C260+C266+C273</f>
        <v>15439.809999999998</v>
      </c>
      <c r="D234" s="264">
        <f>D235+D240+D249+D256+D260+D266+D273</f>
        <v>954.7099999999999</v>
      </c>
      <c r="E234" s="264">
        <f>E235+E240+E249+E256+E260+E266+E273</f>
        <v>0</v>
      </c>
      <c r="F234" s="268"/>
    </row>
    <row r="235" spans="1:6" s="244" customFormat="1" ht="24" customHeight="1">
      <c r="A235" s="269" t="s">
        <v>218</v>
      </c>
      <c r="B235" s="264">
        <f t="shared" si="8"/>
        <v>450.41</v>
      </c>
      <c r="C235" s="264">
        <f>SUM(C236:C239)</f>
        <v>450.41</v>
      </c>
      <c r="D235" s="264">
        <f>SUM(D236:D239)</f>
        <v>0</v>
      </c>
      <c r="E235" s="264">
        <f>SUM(E236:E239)</f>
        <v>0</v>
      </c>
      <c r="F235" s="268"/>
    </row>
    <row r="236" spans="1:6" s="244" customFormat="1" ht="24" customHeight="1">
      <c r="A236" s="269" t="s">
        <v>219</v>
      </c>
      <c r="B236" s="264">
        <f t="shared" si="8"/>
        <v>450.41</v>
      </c>
      <c r="C236" s="264">
        <v>450.41</v>
      </c>
      <c r="D236" s="271"/>
      <c r="E236" s="271"/>
      <c r="F236" s="268"/>
    </row>
    <row r="237" spans="1:6" s="244" customFormat="1" ht="24" customHeight="1">
      <c r="A237" s="269" t="s">
        <v>151</v>
      </c>
      <c r="B237" s="264">
        <f t="shared" si="8"/>
        <v>0</v>
      </c>
      <c r="C237" s="264"/>
      <c r="D237" s="271"/>
      <c r="E237" s="271"/>
      <c r="F237" s="268"/>
    </row>
    <row r="238" spans="1:6" s="244" customFormat="1" ht="24" customHeight="1">
      <c r="A238" s="269" t="s">
        <v>152</v>
      </c>
      <c r="B238" s="264">
        <f t="shared" si="8"/>
        <v>0</v>
      </c>
      <c r="C238" s="264"/>
      <c r="D238" s="271"/>
      <c r="E238" s="271"/>
      <c r="F238" s="268"/>
    </row>
    <row r="239" spans="1:6" s="244" customFormat="1" ht="24" customHeight="1">
      <c r="A239" s="269" t="s">
        <v>220</v>
      </c>
      <c r="B239" s="264">
        <f t="shared" si="8"/>
        <v>0</v>
      </c>
      <c r="C239" s="264"/>
      <c r="D239" s="271"/>
      <c r="E239" s="271"/>
      <c r="F239" s="268"/>
    </row>
    <row r="240" spans="1:6" s="244" customFormat="1" ht="24" customHeight="1">
      <c r="A240" s="269" t="s">
        <v>221</v>
      </c>
      <c r="B240" s="264">
        <f t="shared" si="8"/>
        <v>12845.339999999998</v>
      </c>
      <c r="C240" s="264">
        <f>SUM(C241:C248)</f>
        <v>11899.529999999999</v>
      </c>
      <c r="D240" s="264">
        <f>SUM(D241:D248)</f>
        <v>945.81</v>
      </c>
      <c r="E240" s="264">
        <f>SUM(E241:E248)</f>
        <v>0</v>
      </c>
      <c r="F240" s="268"/>
    </row>
    <row r="241" spans="1:6" s="244" customFormat="1" ht="24" customHeight="1">
      <c r="A241" s="269" t="s">
        <v>222</v>
      </c>
      <c r="B241" s="264">
        <f t="shared" si="8"/>
        <v>579.83</v>
      </c>
      <c r="C241" s="264">
        <v>579.83</v>
      </c>
      <c r="D241" s="271"/>
      <c r="E241" s="271"/>
      <c r="F241" s="268"/>
    </row>
    <row r="242" spans="1:6" s="244" customFormat="1" ht="24" customHeight="1">
      <c r="A242" s="269" t="s">
        <v>223</v>
      </c>
      <c r="B242" s="264">
        <f t="shared" si="8"/>
        <v>6396.55</v>
      </c>
      <c r="C242" s="264">
        <v>6396.55</v>
      </c>
      <c r="D242" s="271"/>
      <c r="E242" s="271"/>
      <c r="F242" s="268"/>
    </row>
    <row r="243" spans="1:6" s="244" customFormat="1" ht="24" customHeight="1">
      <c r="A243" s="269" t="s">
        <v>224</v>
      </c>
      <c r="B243" s="264">
        <f t="shared" si="8"/>
        <v>2842.92</v>
      </c>
      <c r="C243" s="264">
        <v>2842.92</v>
      </c>
      <c r="D243" s="271"/>
      <c r="E243" s="271"/>
      <c r="F243" s="268"/>
    </row>
    <row r="244" spans="1:6" s="244" customFormat="1" ht="24" customHeight="1">
      <c r="A244" s="269" t="s">
        <v>225</v>
      </c>
      <c r="B244" s="264">
        <f t="shared" si="8"/>
        <v>1997.23</v>
      </c>
      <c r="C244" s="264">
        <v>1911.23</v>
      </c>
      <c r="D244" s="271">
        <v>86</v>
      </c>
      <c r="E244" s="271"/>
      <c r="F244" s="268"/>
    </row>
    <row r="245" spans="1:6" s="244" customFormat="1" ht="24" customHeight="1">
      <c r="A245" s="269" t="s">
        <v>226</v>
      </c>
      <c r="B245" s="264">
        <f t="shared" si="8"/>
        <v>0</v>
      </c>
      <c r="C245" s="264"/>
      <c r="D245" s="271"/>
      <c r="E245" s="271"/>
      <c r="F245" s="268"/>
    </row>
    <row r="246" spans="1:6" s="244" customFormat="1" ht="24" customHeight="1">
      <c r="A246" s="269" t="s">
        <v>227</v>
      </c>
      <c r="B246" s="264">
        <f t="shared" si="8"/>
        <v>0</v>
      </c>
      <c r="C246" s="264"/>
      <c r="D246" s="271"/>
      <c r="E246" s="271"/>
      <c r="F246" s="268"/>
    </row>
    <row r="247" spans="1:6" s="244" customFormat="1" ht="24" customHeight="1">
      <c r="A247" s="269" t="s">
        <v>228</v>
      </c>
      <c r="B247" s="264">
        <f t="shared" si="8"/>
        <v>0</v>
      </c>
      <c r="C247" s="264"/>
      <c r="D247" s="271"/>
      <c r="E247" s="271"/>
      <c r="F247" s="268"/>
    </row>
    <row r="248" spans="1:6" s="244" customFormat="1" ht="24" customHeight="1">
      <c r="A248" s="269" t="s">
        <v>229</v>
      </c>
      <c r="B248" s="264">
        <f t="shared" si="8"/>
        <v>1028.81</v>
      </c>
      <c r="C248" s="264">
        <v>169</v>
      </c>
      <c r="D248" s="271">
        <v>859.81</v>
      </c>
      <c r="E248" s="271"/>
      <c r="F248" s="268"/>
    </row>
    <row r="249" spans="1:6" s="244" customFormat="1" ht="24" customHeight="1">
      <c r="A249" s="269" t="s">
        <v>230</v>
      </c>
      <c r="B249" s="264">
        <f t="shared" si="8"/>
        <v>332.81</v>
      </c>
      <c r="C249" s="264">
        <f>SUM(C250:C255)</f>
        <v>323.91</v>
      </c>
      <c r="D249" s="271">
        <f>SUM(D250:D255)</f>
        <v>8.9</v>
      </c>
      <c r="E249" s="271"/>
      <c r="F249" s="268"/>
    </row>
    <row r="250" spans="1:6" s="244" customFormat="1" ht="24" customHeight="1">
      <c r="A250" s="269" t="s">
        <v>231</v>
      </c>
      <c r="B250" s="264">
        <f t="shared" si="8"/>
        <v>0</v>
      </c>
      <c r="C250" s="264"/>
      <c r="D250" s="264"/>
      <c r="E250" s="264"/>
      <c r="F250" s="268"/>
    </row>
    <row r="251" spans="1:6" s="244" customFormat="1" ht="24" customHeight="1">
      <c r="A251" s="269" t="s">
        <v>232</v>
      </c>
      <c r="B251" s="264">
        <f t="shared" si="8"/>
        <v>0</v>
      </c>
      <c r="C251" s="264"/>
      <c r="D251" s="271"/>
      <c r="E251" s="271"/>
      <c r="F251" s="268"/>
    </row>
    <row r="252" spans="1:6" s="244" customFormat="1" ht="24" customHeight="1">
      <c r="A252" s="269" t="s">
        <v>233</v>
      </c>
      <c r="B252" s="264">
        <f t="shared" si="8"/>
        <v>0</v>
      </c>
      <c r="C252" s="264"/>
      <c r="D252" s="271"/>
      <c r="E252" s="271"/>
      <c r="F252" s="268"/>
    </row>
    <row r="253" spans="1:6" s="244" customFormat="1" ht="24" customHeight="1">
      <c r="A253" s="269" t="s">
        <v>234</v>
      </c>
      <c r="B253" s="264">
        <f t="shared" si="8"/>
        <v>332.81</v>
      </c>
      <c r="C253" s="264">
        <v>323.91</v>
      </c>
      <c r="D253" s="271">
        <v>8.9</v>
      </c>
      <c r="E253" s="271"/>
      <c r="F253" s="268"/>
    </row>
    <row r="254" spans="1:6" s="244" customFormat="1" ht="24" customHeight="1">
      <c r="A254" s="269" t="s">
        <v>235</v>
      </c>
      <c r="B254" s="264">
        <f t="shared" si="8"/>
        <v>0</v>
      </c>
      <c r="C254" s="264"/>
      <c r="D254" s="271"/>
      <c r="E254" s="271"/>
      <c r="F254" s="268"/>
    </row>
    <row r="255" spans="1:6" s="244" customFormat="1" ht="24" customHeight="1">
      <c r="A255" s="269" t="s">
        <v>236</v>
      </c>
      <c r="B255" s="264">
        <f t="shared" si="8"/>
        <v>0</v>
      </c>
      <c r="C255" s="264"/>
      <c r="D255" s="271"/>
      <c r="E255" s="271"/>
      <c r="F255" s="268"/>
    </row>
    <row r="256" spans="1:6" s="244" customFormat="1" ht="24" customHeight="1">
      <c r="A256" s="269" t="s">
        <v>237</v>
      </c>
      <c r="B256" s="264">
        <f t="shared" si="8"/>
        <v>78.23</v>
      </c>
      <c r="C256" s="264">
        <f>SUM(C257:C259)</f>
        <v>78.23</v>
      </c>
      <c r="D256" s="264">
        <f>SUM(D257:D259)</f>
        <v>0</v>
      </c>
      <c r="E256" s="264">
        <f>SUM(E257:E259)</f>
        <v>0</v>
      </c>
      <c r="F256" s="268"/>
    </row>
    <row r="257" spans="1:6" s="244" customFormat="1" ht="24" customHeight="1">
      <c r="A257" s="269" t="s">
        <v>238</v>
      </c>
      <c r="B257" s="264">
        <f t="shared" si="8"/>
        <v>78.23</v>
      </c>
      <c r="C257" s="264">
        <v>78.23</v>
      </c>
      <c r="D257" s="271"/>
      <c r="E257" s="271"/>
      <c r="F257" s="268"/>
    </row>
    <row r="258" spans="1:6" s="244" customFormat="1" ht="24" customHeight="1">
      <c r="A258" s="269" t="s">
        <v>239</v>
      </c>
      <c r="B258" s="264">
        <f t="shared" si="8"/>
        <v>0</v>
      </c>
      <c r="C258" s="264"/>
      <c r="D258" s="271"/>
      <c r="E258" s="271"/>
      <c r="F258" s="268"/>
    </row>
    <row r="259" spans="1:6" s="244" customFormat="1" ht="24" customHeight="1">
      <c r="A259" s="269" t="s">
        <v>240</v>
      </c>
      <c r="B259" s="264">
        <f t="shared" si="8"/>
        <v>0</v>
      </c>
      <c r="C259" s="264"/>
      <c r="D259" s="271"/>
      <c r="E259" s="271"/>
      <c r="F259" s="268"/>
    </row>
    <row r="260" spans="1:6" s="244" customFormat="1" ht="24" customHeight="1">
      <c r="A260" s="269" t="s">
        <v>241</v>
      </c>
      <c r="B260" s="264">
        <f t="shared" si="8"/>
        <v>482.73</v>
      </c>
      <c r="C260" s="264">
        <f>SUM(C261:C265)</f>
        <v>482.73</v>
      </c>
      <c r="D260" s="264">
        <f>SUM(D261:D265)</f>
        <v>0</v>
      </c>
      <c r="E260" s="264">
        <f>SUM(E261:E265)</f>
        <v>0</v>
      </c>
      <c r="F260" s="268"/>
    </row>
    <row r="261" spans="1:6" s="244" customFormat="1" ht="24" customHeight="1">
      <c r="A261" s="269" t="s">
        <v>242</v>
      </c>
      <c r="B261" s="264">
        <f t="shared" si="8"/>
        <v>329.13</v>
      </c>
      <c r="C261" s="264">
        <v>329.13</v>
      </c>
      <c r="D261" s="271"/>
      <c r="E261" s="271"/>
      <c r="F261" s="268"/>
    </row>
    <row r="262" spans="1:6" s="244" customFormat="1" ht="24" customHeight="1">
      <c r="A262" s="269" t="s">
        <v>243</v>
      </c>
      <c r="B262" s="264">
        <f t="shared" si="8"/>
        <v>153.6</v>
      </c>
      <c r="C262" s="264">
        <v>153.6</v>
      </c>
      <c r="D262" s="271"/>
      <c r="E262" s="271"/>
      <c r="F262" s="268"/>
    </row>
    <row r="263" spans="1:6" s="244" customFormat="1" ht="24" customHeight="1">
      <c r="A263" s="269" t="s">
        <v>244</v>
      </c>
      <c r="B263" s="264">
        <f t="shared" si="8"/>
        <v>0</v>
      </c>
      <c r="C263" s="264"/>
      <c r="D263" s="271"/>
      <c r="E263" s="271"/>
      <c r="F263" s="268"/>
    </row>
    <row r="264" spans="1:6" s="244" customFormat="1" ht="24" customHeight="1">
      <c r="A264" s="269" t="s">
        <v>245</v>
      </c>
      <c r="B264" s="264">
        <f t="shared" si="8"/>
        <v>0</v>
      </c>
      <c r="C264" s="264"/>
      <c r="D264" s="271"/>
      <c r="E264" s="271"/>
      <c r="F264" s="268"/>
    </row>
    <row r="265" spans="1:6" s="244" customFormat="1" ht="24" customHeight="1">
      <c r="A265" s="269" t="s">
        <v>246</v>
      </c>
      <c r="B265" s="264">
        <f t="shared" si="8"/>
        <v>0</v>
      </c>
      <c r="C265" s="264"/>
      <c r="D265" s="271"/>
      <c r="E265" s="271"/>
      <c r="F265" s="268"/>
    </row>
    <row r="266" spans="1:6" s="244" customFormat="1" ht="24" customHeight="1">
      <c r="A266" s="269" t="s">
        <v>247</v>
      </c>
      <c r="B266" s="264">
        <f t="shared" si="8"/>
        <v>2205</v>
      </c>
      <c r="C266" s="264">
        <f>SUM(C267:C272)</f>
        <v>2205</v>
      </c>
      <c r="D266" s="264">
        <f>SUM(D267:D272)</f>
        <v>0</v>
      </c>
      <c r="E266" s="264">
        <f>SUM(E267:E272)</f>
        <v>0</v>
      </c>
      <c r="F266" s="268"/>
    </row>
    <row r="267" spans="1:6" s="244" customFormat="1" ht="24" customHeight="1">
      <c r="A267" s="269" t="s">
        <v>248</v>
      </c>
      <c r="B267" s="264">
        <f t="shared" si="8"/>
        <v>0</v>
      </c>
      <c r="C267" s="264"/>
      <c r="D267" s="271"/>
      <c r="E267" s="271"/>
      <c r="F267" s="268"/>
    </row>
    <row r="268" spans="1:6" s="244" customFormat="1" ht="24" customHeight="1">
      <c r="A268" s="269" t="s">
        <v>249</v>
      </c>
      <c r="B268" s="264">
        <f t="shared" si="8"/>
        <v>0</v>
      </c>
      <c r="C268" s="264"/>
      <c r="D268" s="271"/>
      <c r="E268" s="271"/>
      <c r="F268" s="268"/>
    </row>
    <row r="269" spans="1:6" s="244" customFormat="1" ht="24" customHeight="1">
      <c r="A269" s="269" t="s">
        <v>250</v>
      </c>
      <c r="B269" s="264">
        <f t="shared" si="8"/>
        <v>0</v>
      </c>
      <c r="C269" s="264"/>
      <c r="D269" s="271"/>
      <c r="E269" s="271"/>
      <c r="F269" s="268"/>
    </row>
    <row r="270" spans="1:6" s="244" customFormat="1" ht="24" customHeight="1">
      <c r="A270" s="269" t="s">
        <v>251</v>
      </c>
      <c r="B270" s="264">
        <f t="shared" si="8"/>
        <v>0</v>
      </c>
      <c r="C270" s="264"/>
      <c r="D270" s="271"/>
      <c r="E270" s="271"/>
      <c r="F270" s="268"/>
    </row>
    <row r="271" spans="1:6" s="244" customFormat="1" ht="24" customHeight="1">
      <c r="A271" s="269" t="s">
        <v>252</v>
      </c>
      <c r="B271" s="264">
        <f t="shared" si="8"/>
        <v>0</v>
      </c>
      <c r="C271" s="264"/>
      <c r="D271" s="271"/>
      <c r="E271" s="271"/>
      <c r="F271" s="268"/>
    </row>
    <row r="272" spans="1:6" s="244" customFormat="1" ht="24" customHeight="1">
      <c r="A272" s="269" t="s">
        <v>253</v>
      </c>
      <c r="B272" s="264">
        <f t="shared" si="8"/>
        <v>2205</v>
      </c>
      <c r="C272" s="264">
        <v>2205</v>
      </c>
      <c r="D272" s="271"/>
      <c r="E272" s="271"/>
      <c r="F272" s="268"/>
    </row>
    <row r="273" spans="1:6" s="244" customFormat="1" ht="24" customHeight="1">
      <c r="A273" s="269" t="s">
        <v>254</v>
      </c>
      <c r="B273" s="264">
        <f t="shared" si="8"/>
        <v>0</v>
      </c>
      <c r="C273" s="264"/>
      <c r="D273" s="271"/>
      <c r="E273" s="271"/>
      <c r="F273" s="268"/>
    </row>
    <row r="274" spans="1:6" s="244" customFormat="1" ht="24" customHeight="1">
      <c r="A274" s="269" t="s">
        <v>255</v>
      </c>
      <c r="B274" s="264">
        <f t="shared" si="8"/>
        <v>0</v>
      </c>
      <c r="C274" s="264"/>
      <c r="D274" s="271"/>
      <c r="E274" s="271"/>
      <c r="F274" s="268"/>
    </row>
    <row r="275" spans="1:6" s="244" customFormat="1" ht="24" customHeight="1">
      <c r="A275" s="267" t="s">
        <v>256</v>
      </c>
      <c r="B275" s="264">
        <f t="shared" si="8"/>
        <v>506.25</v>
      </c>
      <c r="C275" s="264">
        <f>C276+C281</f>
        <v>506.25</v>
      </c>
      <c r="D275" s="264">
        <f>D276+D281</f>
        <v>0</v>
      </c>
      <c r="E275" s="264">
        <f>E276+E281</f>
        <v>0</v>
      </c>
      <c r="F275" s="268"/>
    </row>
    <row r="276" spans="1:6" s="244" customFormat="1" ht="24" customHeight="1">
      <c r="A276" s="269" t="s">
        <v>257</v>
      </c>
      <c r="B276" s="264">
        <f t="shared" si="8"/>
        <v>463.75</v>
      </c>
      <c r="C276" s="264">
        <f>SUM(C277:C280)</f>
        <v>463.75</v>
      </c>
      <c r="D276" s="264">
        <f>SUM(D277:D280)</f>
        <v>0</v>
      </c>
      <c r="E276" s="264">
        <f>SUM(E277:E280)</f>
        <v>0</v>
      </c>
      <c r="F276" s="268"/>
    </row>
    <row r="277" spans="1:6" s="244" customFormat="1" ht="24" customHeight="1">
      <c r="A277" s="269" t="s">
        <v>258</v>
      </c>
      <c r="B277" s="264">
        <f t="shared" si="8"/>
        <v>463.75</v>
      </c>
      <c r="C277" s="264">
        <v>463.75</v>
      </c>
      <c r="D277" s="271"/>
      <c r="E277" s="271"/>
      <c r="F277" s="268"/>
    </row>
    <row r="278" spans="1:6" s="244" customFormat="1" ht="24" customHeight="1">
      <c r="A278" s="269" t="s">
        <v>259</v>
      </c>
      <c r="B278" s="264">
        <f t="shared" si="8"/>
        <v>0</v>
      </c>
      <c r="C278" s="264"/>
      <c r="D278" s="271"/>
      <c r="E278" s="271"/>
      <c r="F278" s="268"/>
    </row>
    <row r="279" spans="1:6" s="244" customFormat="1" ht="25.5" customHeight="1">
      <c r="A279" s="269" t="s">
        <v>260</v>
      </c>
      <c r="B279" s="264">
        <f t="shared" si="8"/>
        <v>0</v>
      </c>
      <c r="C279" s="264"/>
      <c r="D279" s="271"/>
      <c r="E279" s="271"/>
      <c r="F279" s="268"/>
    </row>
    <row r="280" spans="1:6" s="244" customFormat="1" ht="24" customHeight="1">
      <c r="A280" s="269" t="s">
        <v>261</v>
      </c>
      <c r="B280" s="264">
        <f t="shared" si="8"/>
        <v>0</v>
      </c>
      <c r="C280" s="264"/>
      <c r="D280" s="271"/>
      <c r="E280" s="271"/>
      <c r="F280" s="268"/>
    </row>
    <row r="281" spans="1:6" s="244" customFormat="1" ht="24" customHeight="1">
      <c r="A281" s="269" t="s">
        <v>262</v>
      </c>
      <c r="B281" s="264">
        <f t="shared" si="8"/>
        <v>42.5</v>
      </c>
      <c r="C281" s="264">
        <f>SUM(C282:C287)</f>
        <v>42.5</v>
      </c>
      <c r="D281" s="264">
        <f>SUM(D282:D287)</f>
        <v>0</v>
      </c>
      <c r="E281" s="264">
        <f>SUM(E282:E287)</f>
        <v>0</v>
      </c>
      <c r="F281" s="268"/>
    </row>
    <row r="282" spans="1:6" s="244" customFormat="1" ht="24" customHeight="1">
      <c r="A282" s="269" t="s">
        <v>263</v>
      </c>
      <c r="B282" s="264">
        <f t="shared" si="8"/>
        <v>42.5</v>
      </c>
      <c r="C282" s="264">
        <v>42.5</v>
      </c>
      <c r="D282" s="271"/>
      <c r="E282" s="271"/>
      <c r="F282" s="268"/>
    </row>
    <row r="283" spans="1:6" s="244" customFormat="1" ht="24" customHeight="1">
      <c r="A283" s="269" t="s">
        <v>264</v>
      </c>
      <c r="B283" s="264">
        <f t="shared" si="8"/>
        <v>0</v>
      </c>
      <c r="C283" s="264"/>
      <c r="D283" s="271"/>
      <c r="E283" s="271"/>
      <c r="F283" s="268"/>
    </row>
    <row r="284" spans="1:6" s="244" customFormat="1" ht="24" customHeight="1">
      <c r="A284" s="269" t="s">
        <v>265</v>
      </c>
      <c r="B284" s="264">
        <f t="shared" si="8"/>
        <v>0</v>
      </c>
      <c r="C284" s="264"/>
      <c r="D284" s="271"/>
      <c r="E284" s="271"/>
      <c r="F284" s="268"/>
    </row>
    <row r="285" spans="1:6" s="244" customFormat="1" ht="24" customHeight="1">
      <c r="A285" s="269" t="s">
        <v>266</v>
      </c>
      <c r="B285" s="264">
        <f t="shared" si="8"/>
        <v>0</v>
      </c>
      <c r="C285" s="264"/>
      <c r="D285" s="271"/>
      <c r="E285" s="271"/>
      <c r="F285" s="268"/>
    </row>
    <row r="286" spans="1:6" s="244" customFormat="1" ht="24" customHeight="1">
      <c r="A286" s="269" t="s">
        <v>267</v>
      </c>
      <c r="B286" s="264">
        <f t="shared" si="8"/>
        <v>0</v>
      </c>
      <c r="C286" s="264"/>
      <c r="D286" s="271"/>
      <c r="E286" s="271"/>
      <c r="F286" s="268"/>
    </row>
    <row r="287" spans="1:6" s="244" customFormat="1" ht="24" customHeight="1">
      <c r="A287" s="269" t="s">
        <v>268</v>
      </c>
      <c r="B287" s="264">
        <f t="shared" si="8"/>
        <v>0</v>
      </c>
      <c r="C287" s="264"/>
      <c r="D287" s="271"/>
      <c r="E287" s="271"/>
      <c r="F287" s="268"/>
    </row>
    <row r="288" spans="1:6" s="244" customFormat="1" ht="24" customHeight="1">
      <c r="A288" s="267" t="s">
        <v>269</v>
      </c>
      <c r="B288" s="264">
        <f t="shared" si="8"/>
        <v>2587.1800000000003</v>
      </c>
      <c r="C288" s="264">
        <f>C289+C305+C313+C320</f>
        <v>2270.76</v>
      </c>
      <c r="D288" s="264">
        <f>D289+D305+D313+D320</f>
        <v>316.42</v>
      </c>
      <c r="E288" s="264">
        <f>E289+E305+E313+E320</f>
        <v>0</v>
      </c>
      <c r="F288" s="268"/>
    </row>
    <row r="289" spans="1:6" s="244" customFormat="1" ht="24" customHeight="1">
      <c r="A289" s="269" t="s">
        <v>270</v>
      </c>
      <c r="B289" s="264">
        <f t="shared" si="8"/>
        <v>1373.7900000000002</v>
      </c>
      <c r="C289" s="264">
        <f>SUM(C290:C304)</f>
        <v>1353.7900000000002</v>
      </c>
      <c r="D289" s="271">
        <f>SUM(D290:D304)</f>
        <v>20</v>
      </c>
      <c r="E289" s="271"/>
      <c r="F289" s="268"/>
    </row>
    <row r="290" spans="1:6" s="244" customFormat="1" ht="24" customHeight="1">
      <c r="A290" s="269" t="s">
        <v>258</v>
      </c>
      <c r="B290" s="264">
        <f t="shared" si="8"/>
        <v>1092.64</v>
      </c>
      <c r="C290" s="264">
        <v>1092.64</v>
      </c>
      <c r="D290" s="264"/>
      <c r="E290" s="264"/>
      <c r="F290" s="268"/>
    </row>
    <row r="291" spans="1:6" s="244" customFormat="1" ht="24" customHeight="1">
      <c r="A291" s="269" t="s">
        <v>259</v>
      </c>
      <c r="B291" s="264">
        <f t="shared" si="8"/>
        <v>0</v>
      </c>
      <c r="C291" s="264"/>
      <c r="D291" s="271"/>
      <c r="E291" s="271"/>
      <c r="F291" s="268"/>
    </row>
    <row r="292" spans="1:6" s="244" customFormat="1" ht="32.25" customHeight="1">
      <c r="A292" s="269" t="s">
        <v>260</v>
      </c>
      <c r="B292" s="264">
        <f t="shared" si="8"/>
        <v>0</v>
      </c>
      <c r="C292" s="264"/>
      <c r="D292" s="271"/>
      <c r="E292" s="271"/>
      <c r="F292" s="268"/>
    </row>
    <row r="293" spans="1:6" s="244" customFormat="1" ht="24" customHeight="1">
      <c r="A293" s="275" t="s">
        <v>271</v>
      </c>
      <c r="B293" s="264">
        <f t="shared" si="8"/>
        <v>58.5</v>
      </c>
      <c r="C293" s="264">
        <v>58.5</v>
      </c>
      <c r="D293" s="271"/>
      <c r="E293" s="271"/>
      <c r="F293" s="268"/>
    </row>
    <row r="294" spans="1:6" s="244" customFormat="1" ht="24" customHeight="1">
      <c r="A294" s="276" t="s">
        <v>272</v>
      </c>
      <c r="B294" s="264">
        <f t="shared" si="8"/>
        <v>0</v>
      </c>
      <c r="C294" s="264"/>
      <c r="D294" s="271"/>
      <c r="E294" s="271"/>
      <c r="F294" s="268"/>
    </row>
    <row r="295" spans="1:6" s="244" customFormat="1" ht="24" customHeight="1">
      <c r="A295" s="269" t="s">
        <v>273</v>
      </c>
      <c r="B295" s="264">
        <f t="shared" si="8"/>
        <v>0</v>
      </c>
      <c r="C295" s="264"/>
      <c r="D295" s="271"/>
      <c r="E295" s="271"/>
      <c r="F295" s="268"/>
    </row>
    <row r="296" spans="1:6" s="244" customFormat="1" ht="24" customHeight="1">
      <c r="A296" s="269" t="s">
        <v>274</v>
      </c>
      <c r="B296" s="264">
        <f aca="true" t="shared" si="9" ref="B296:B301">C296+D296+E296</f>
        <v>50</v>
      </c>
      <c r="C296" s="264">
        <v>50</v>
      </c>
      <c r="D296" s="271"/>
      <c r="E296" s="271"/>
      <c r="F296" s="268"/>
    </row>
    <row r="297" spans="1:6" s="244" customFormat="1" ht="24" customHeight="1">
      <c r="A297" s="269" t="s">
        <v>275</v>
      </c>
      <c r="B297" s="264">
        <f t="shared" si="9"/>
        <v>0</v>
      </c>
      <c r="C297" s="264"/>
      <c r="D297" s="271"/>
      <c r="E297" s="271"/>
      <c r="F297" s="268"/>
    </row>
    <row r="298" spans="1:6" s="244" customFormat="1" ht="24" customHeight="1">
      <c r="A298" s="269" t="s">
        <v>276</v>
      </c>
      <c r="B298" s="264">
        <f t="shared" si="9"/>
        <v>124.69</v>
      </c>
      <c r="C298" s="264">
        <v>124.69</v>
      </c>
      <c r="D298" s="271"/>
      <c r="E298" s="271"/>
      <c r="F298" s="268"/>
    </row>
    <row r="299" spans="1:6" s="244" customFormat="1" ht="24" customHeight="1">
      <c r="A299" s="269" t="s">
        <v>277</v>
      </c>
      <c r="B299" s="264">
        <f t="shared" si="9"/>
        <v>0</v>
      </c>
      <c r="C299" s="264"/>
      <c r="D299" s="271"/>
      <c r="E299" s="271"/>
      <c r="F299" s="268"/>
    </row>
    <row r="300" spans="1:6" s="244" customFormat="1" ht="24" customHeight="1">
      <c r="A300" s="269" t="s">
        <v>278</v>
      </c>
      <c r="B300" s="264">
        <f t="shared" si="9"/>
        <v>0</v>
      </c>
      <c r="C300" s="264"/>
      <c r="D300" s="271"/>
      <c r="E300" s="271"/>
      <c r="F300" s="268"/>
    </row>
    <row r="301" spans="1:6" s="244" customFormat="1" ht="24" customHeight="1">
      <c r="A301" s="277" t="s">
        <v>279</v>
      </c>
      <c r="B301" s="264">
        <f t="shared" si="9"/>
        <v>27.96</v>
      </c>
      <c r="C301" s="264">
        <v>27.96</v>
      </c>
      <c r="D301" s="271"/>
      <c r="E301" s="271"/>
      <c r="F301" s="268"/>
    </row>
    <row r="302" spans="1:6" s="244" customFormat="1" ht="24" customHeight="1">
      <c r="A302" s="269" t="s">
        <v>280</v>
      </c>
      <c r="B302" s="264"/>
      <c r="C302" s="264"/>
      <c r="D302" s="271"/>
      <c r="E302" s="271"/>
      <c r="F302" s="268"/>
    </row>
    <row r="303" spans="1:6" s="244" customFormat="1" ht="24" customHeight="1">
      <c r="A303" s="269" t="s">
        <v>281</v>
      </c>
      <c r="B303" s="264"/>
      <c r="C303" s="264"/>
      <c r="D303" s="271"/>
      <c r="E303" s="271"/>
      <c r="F303" s="268"/>
    </row>
    <row r="304" spans="1:6" s="244" customFormat="1" ht="24" customHeight="1">
      <c r="A304" s="269" t="s">
        <v>282</v>
      </c>
      <c r="B304" s="264">
        <f aca="true" t="shared" si="10" ref="B304:B367">C304+D304+E304</f>
        <v>20</v>
      </c>
      <c r="C304" s="264"/>
      <c r="D304" s="271">
        <v>20</v>
      </c>
      <c r="E304" s="271"/>
      <c r="F304" s="268"/>
    </row>
    <row r="305" spans="1:6" s="244" customFormat="1" ht="24" customHeight="1">
      <c r="A305" s="269" t="s">
        <v>283</v>
      </c>
      <c r="B305" s="264">
        <f t="shared" si="10"/>
        <v>301.12</v>
      </c>
      <c r="C305" s="264">
        <f>SUM(C306:C312)</f>
        <v>53.99</v>
      </c>
      <c r="D305" s="264">
        <f>SUM(D306:D312)</f>
        <v>247.13</v>
      </c>
      <c r="E305" s="264">
        <f>SUM(E306:E312)</f>
        <v>0</v>
      </c>
      <c r="F305" s="268"/>
    </row>
    <row r="306" spans="1:6" s="244" customFormat="1" ht="24" customHeight="1">
      <c r="A306" s="269" t="s">
        <v>258</v>
      </c>
      <c r="B306" s="264">
        <f t="shared" si="10"/>
        <v>0</v>
      </c>
      <c r="C306" s="264"/>
      <c r="D306" s="264"/>
      <c r="E306" s="271"/>
      <c r="F306" s="268"/>
    </row>
    <row r="307" spans="1:6" s="244" customFormat="1" ht="24" customHeight="1">
      <c r="A307" s="269" t="s">
        <v>259</v>
      </c>
      <c r="B307" s="264">
        <f t="shared" si="10"/>
        <v>0</v>
      </c>
      <c r="C307" s="264"/>
      <c r="D307" s="271"/>
      <c r="E307" s="271"/>
      <c r="F307" s="268"/>
    </row>
    <row r="308" spans="1:6" s="244" customFormat="1" ht="24" customHeight="1">
      <c r="A308" s="269" t="s">
        <v>260</v>
      </c>
      <c r="B308" s="264">
        <f t="shared" si="10"/>
        <v>0</v>
      </c>
      <c r="C308" s="264"/>
      <c r="D308" s="271"/>
      <c r="E308" s="271"/>
      <c r="F308" s="268"/>
    </row>
    <row r="309" spans="1:6" s="244" customFormat="1" ht="24" customHeight="1">
      <c r="A309" s="269" t="s">
        <v>284</v>
      </c>
      <c r="B309" s="264">
        <f t="shared" si="10"/>
        <v>17.91</v>
      </c>
      <c r="C309" s="264">
        <v>7.88</v>
      </c>
      <c r="D309" s="271">
        <v>10.03</v>
      </c>
      <c r="E309" s="271"/>
      <c r="F309" s="268"/>
    </row>
    <row r="310" spans="1:6" s="244" customFormat="1" ht="24" customHeight="1">
      <c r="A310" s="269" t="s">
        <v>285</v>
      </c>
      <c r="B310" s="264">
        <f t="shared" si="10"/>
        <v>283.21</v>
      </c>
      <c r="C310" s="264">
        <v>46.11</v>
      </c>
      <c r="D310" s="271">
        <v>237.1</v>
      </c>
      <c r="E310" s="271"/>
      <c r="F310" s="268"/>
    </row>
    <row r="311" spans="1:6" s="244" customFormat="1" ht="24" customHeight="1">
      <c r="A311" s="269" t="s">
        <v>286</v>
      </c>
      <c r="B311" s="264">
        <f t="shared" si="10"/>
        <v>0</v>
      </c>
      <c r="C311" s="264"/>
      <c r="D311" s="271"/>
      <c r="E311" s="271"/>
      <c r="F311" s="268"/>
    </row>
    <row r="312" spans="1:6" s="244" customFormat="1" ht="24" customHeight="1">
      <c r="A312" s="269" t="s">
        <v>287</v>
      </c>
      <c r="B312" s="264">
        <f t="shared" si="10"/>
        <v>0</v>
      </c>
      <c r="C312" s="264"/>
      <c r="D312" s="271"/>
      <c r="E312" s="271"/>
      <c r="F312" s="268"/>
    </row>
    <row r="313" spans="1:6" s="244" customFormat="1" ht="24" customHeight="1">
      <c r="A313" s="269" t="s">
        <v>288</v>
      </c>
      <c r="B313" s="264">
        <f t="shared" si="10"/>
        <v>617.27</v>
      </c>
      <c r="C313" s="264">
        <f>SUM(C314:C319)</f>
        <v>612.98</v>
      </c>
      <c r="D313" s="264">
        <f>SUM(D314:D319)</f>
        <v>4.29</v>
      </c>
      <c r="E313" s="264">
        <f>SUM(E314:E319)</f>
        <v>0</v>
      </c>
      <c r="F313" s="268"/>
    </row>
    <row r="314" spans="1:6" s="244" customFormat="1" ht="24" customHeight="1">
      <c r="A314" s="269" t="s">
        <v>289</v>
      </c>
      <c r="B314" s="264">
        <f t="shared" si="10"/>
        <v>612.98</v>
      </c>
      <c r="C314" s="264">
        <v>612.98</v>
      </c>
      <c r="D314" s="271"/>
      <c r="E314" s="271"/>
      <c r="F314" s="268"/>
    </row>
    <row r="315" spans="1:6" s="244" customFormat="1" ht="24" customHeight="1">
      <c r="A315" s="269" t="s">
        <v>259</v>
      </c>
      <c r="B315" s="264">
        <f t="shared" si="10"/>
        <v>0</v>
      </c>
      <c r="C315" s="264"/>
      <c r="D315" s="271"/>
      <c r="E315" s="271"/>
      <c r="F315" s="268"/>
    </row>
    <row r="316" spans="1:6" s="244" customFormat="1" ht="24" customHeight="1">
      <c r="A316" s="269" t="s">
        <v>260</v>
      </c>
      <c r="B316" s="264">
        <f t="shared" si="10"/>
        <v>0</v>
      </c>
      <c r="C316" s="264"/>
      <c r="D316" s="271"/>
      <c r="E316" s="271"/>
      <c r="F316" s="268"/>
    </row>
    <row r="317" spans="1:6" s="244" customFormat="1" ht="24" customHeight="1">
      <c r="A317" s="269" t="s">
        <v>290</v>
      </c>
      <c r="B317" s="264">
        <f t="shared" si="10"/>
        <v>0</v>
      </c>
      <c r="C317" s="264"/>
      <c r="D317" s="271"/>
      <c r="E317" s="271"/>
      <c r="F317" s="268"/>
    </row>
    <row r="318" spans="1:6" s="244" customFormat="1" ht="24" customHeight="1">
      <c r="A318" s="269" t="s">
        <v>291</v>
      </c>
      <c r="B318" s="264">
        <f t="shared" si="10"/>
        <v>0</v>
      </c>
      <c r="C318" s="264"/>
      <c r="D318" s="271"/>
      <c r="E318" s="271"/>
      <c r="F318" s="268"/>
    </row>
    <row r="319" spans="1:6" s="244" customFormat="1" ht="24" customHeight="1">
      <c r="A319" s="269" t="s">
        <v>292</v>
      </c>
      <c r="B319" s="264">
        <f t="shared" si="10"/>
        <v>4.29</v>
      </c>
      <c r="C319" s="264"/>
      <c r="D319" s="271">
        <v>4.29</v>
      </c>
      <c r="E319" s="271"/>
      <c r="F319" s="268"/>
    </row>
    <row r="320" spans="1:6" s="244" customFormat="1" ht="24" customHeight="1">
      <c r="A320" s="269" t="s">
        <v>293</v>
      </c>
      <c r="B320" s="264">
        <f t="shared" si="10"/>
        <v>295</v>
      </c>
      <c r="C320" s="264">
        <f>SUM(C321:C323)</f>
        <v>250</v>
      </c>
      <c r="D320" s="264">
        <f>SUM(D321:D323)</f>
        <v>45</v>
      </c>
      <c r="E320" s="271"/>
      <c r="F320" s="268"/>
    </row>
    <row r="321" spans="1:6" s="244" customFormat="1" ht="24" customHeight="1">
      <c r="A321" s="269" t="s">
        <v>294</v>
      </c>
      <c r="B321" s="264">
        <f t="shared" si="10"/>
        <v>0</v>
      </c>
      <c r="C321" s="264"/>
      <c r="D321" s="271"/>
      <c r="E321" s="271"/>
      <c r="F321" s="268"/>
    </row>
    <row r="322" spans="1:6" s="244" customFormat="1" ht="24" customHeight="1">
      <c r="A322" s="269" t="s">
        <v>295</v>
      </c>
      <c r="B322" s="264">
        <f t="shared" si="10"/>
        <v>0</v>
      </c>
      <c r="C322" s="264"/>
      <c r="D322" s="271"/>
      <c r="E322" s="271"/>
      <c r="F322" s="268"/>
    </row>
    <row r="323" spans="1:6" s="244" customFormat="1" ht="24" customHeight="1">
      <c r="A323" s="269" t="s">
        <v>296</v>
      </c>
      <c r="B323" s="264">
        <f t="shared" si="10"/>
        <v>295</v>
      </c>
      <c r="C323" s="264">
        <v>250</v>
      </c>
      <c r="D323" s="271">
        <v>45</v>
      </c>
      <c r="E323" s="271"/>
      <c r="F323" s="268"/>
    </row>
    <row r="324" spans="1:6" s="244" customFormat="1" ht="24" customHeight="1">
      <c r="A324" s="267" t="s">
        <v>297</v>
      </c>
      <c r="B324" s="264">
        <f t="shared" si="10"/>
        <v>18382.46</v>
      </c>
      <c r="C324" s="264">
        <f>C325+C339+C347+C356+C360+C370+C378+C385+C392+C401+C406+C409+C412+C415+C419</f>
        <v>11656.759999999998</v>
      </c>
      <c r="D324" s="264">
        <f>D325+D339+D347+D356+D360+D370+D378+D385+D392+D401+D406+D409+D412+D415+D419</f>
        <v>6725.7</v>
      </c>
      <c r="E324" s="264">
        <f>E325+E339+E347+E356+E360+E370+E378+E385+E392+E406+E409+E412+E415+E419</f>
        <v>0</v>
      </c>
      <c r="F324" s="268"/>
    </row>
    <row r="325" spans="1:6" s="244" customFormat="1" ht="24" customHeight="1">
      <c r="A325" s="269" t="s">
        <v>298</v>
      </c>
      <c r="B325" s="264">
        <f t="shared" si="10"/>
        <v>1077.28</v>
      </c>
      <c r="C325" s="264">
        <f>SUM(C326:C338)</f>
        <v>1077.28</v>
      </c>
      <c r="D325" s="264">
        <f>SUM(D326:D338)</f>
        <v>0</v>
      </c>
      <c r="E325" s="264">
        <f>SUM(E326:E338)</f>
        <v>0</v>
      </c>
      <c r="F325" s="268"/>
    </row>
    <row r="326" spans="1:6" s="244" customFormat="1" ht="24" customHeight="1">
      <c r="A326" s="269" t="s">
        <v>289</v>
      </c>
      <c r="B326" s="264">
        <f t="shared" si="10"/>
        <v>1077.28</v>
      </c>
      <c r="C326" s="264">
        <v>1077.28</v>
      </c>
      <c r="D326" s="271"/>
      <c r="E326" s="271"/>
      <c r="F326" s="268"/>
    </row>
    <row r="327" spans="1:6" s="244" customFormat="1" ht="24" customHeight="1">
      <c r="A327" s="269" t="s">
        <v>259</v>
      </c>
      <c r="B327" s="264">
        <f t="shared" si="10"/>
        <v>0</v>
      </c>
      <c r="C327" s="264"/>
      <c r="D327" s="271"/>
      <c r="E327" s="271"/>
      <c r="F327" s="268"/>
    </row>
    <row r="328" spans="1:6" s="244" customFormat="1" ht="24" customHeight="1">
      <c r="A328" s="269" t="s">
        <v>260</v>
      </c>
      <c r="B328" s="264">
        <f t="shared" si="10"/>
        <v>0</v>
      </c>
      <c r="C328" s="264"/>
      <c r="D328" s="271"/>
      <c r="E328" s="271"/>
      <c r="F328" s="268"/>
    </row>
    <row r="329" spans="1:6" s="244" customFormat="1" ht="24" customHeight="1">
      <c r="A329" s="269" t="s">
        <v>299</v>
      </c>
      <c r="B329" s="264">
        <f t="shared" si="10"/>
        <v>0</v>
      </c>
      <c r="C329" s="264"/>
      <c r="D329" s="271"/>
      <c r="E329" s="271"/>
      <c r="F329" s="268"/>
    </row>
    <row r="330" spans="1:6" s="244" customFormat="1" ht="26.25" customHeight="1">
      <c r="A330" s="269" t="s">
        <v>300</v>
      </c>
      <c r="B330" s="264">
        <f t="shared" si="10"/>
        <v>0</v>
      </c>
      <c r="C330" s="264"/>
      <c r="D330" s="271"/>
      <c r="E330" s="271"/>
      <c r="F330" s="268"/>
    </row>
    <row r="331" spans="1:6" s="244" customFormat="1" ht="24" customHeight="1">
      <c r="A331" s="269" t="s">
        <v>301</v>
      </c>
      <c r="B331" s="264">
        <f t="shared" si="10"/>
        <v>0</v>
      </c>
      <c r="C331" s="264"/>
      <c r="D331" s="271"/>
      <c r="E331" s="271"/>
      <c r="F331" s="268"/>
    </row>
    <row r="332" spans="1:6" s="244" customFormat="1" ht="24" customHeight="1">
      <c r="A332" s="269" t="s">
        <v>302</v>
      </c>
      <c r="B332" s="264">
        <f t="shared" si="10"/>
        <v>0</v>
      </c>
      <c r="C332" s="264"/>
      <c r="D332" s="271"/>
      <c r="E332" s="271"/>
      <c r="F332" s="268"/>
    </row>
    <row r="333" spans="1:6" s="244" customFormat="1" ht="24" customHeight="1">
      <c r="A333" s="269" t="s">
        <v>303</v>
      </c>
      <c r="B333" s="264">
        <f t="shared" si="10"/>
        <v>0</v>
      </c>
      <c r="C333" s="264"/>
      <c r="D333" s="271"/>
      <c r="E333" s="271"/>
      <c r="F333" s="268"/>
    </row>
    <row r="334" spans="1:6" s="244" customFormat="1" ht="24" customHeight="1">
      <c r="A334" s="269" t="s">
        <v>304</v>
      </c>
      <c r="B334" s="264">
        <f t="shared" si="10"/>
        <v>0</v>
      </c>
      <c r="C334" s="264"/>
      <c r="D334" s="271"/>
      <c r="E334" s="271"/>
      <c r="F334" s="268"/>
    </row>
    <row r="335" spans="1:6" s="244" customFormat="1" ht="24" customHeight="1">
      <c r="A335" s="269" t="s">
        <v>305</v>
      </c>
      <c r="B335" s="264">
        <f t="shared" si="10"/>
        <v>0</v>
      </c>
      <c r="C335" s="264"/>
      <c r="D335" s="271"/>
      <c r="E335" s="271"/>
      <c r="F335" s="268"/>
    </row>
    <row r="336" spans="1:6" s="244" customFormat="1" ht="24" customHeight="1">
      <c r="A336" s="269" t="s">
        <v>306</v>
      </c>
      <c r="B336" s="264">
        <f t="shared" si="10"/>
        <v>0</v>
      </c>
      <c r="C336" s="264"/>
      <c r="D336" s="271"/>
      <c r="E336" s="271"/>
      <c r="F336" s="268"/>
    </row>
    <row r="337" spans="1:6" s="244" customFormat="1" ht="24" customHeight="1">
      <c r="A337" s="269" t="s">
        <v>307</v>
      </c>
      <c r="B337" s="264">
        <f t="shared" si="10"/>
        <v>0</v>
      </c>
      <c r="C337" s="264"/>
      <c r="D337" s="271"/>
      <c r="E337" s="271"/>
      <c r="F337" s="268"/>
    </row>
    <row r="338" spans="1:6" s="244" customFormat="1" ht="24" customHeight="1">
      <c r="A338" s="269" t="s">
        <v>308</v>
      </c>
      <c r="B338" s="264">
        <f t="shared" si="10"/>
        <v>0</v>
      </c>
      <c r="C338" s="264"/>
      <c r="D338" s="271"/>
      <c r="E338" s="271"/>
      <c r="F338" s="268"/>
    </row>
    <row r="339" spans="1:6" s="244" customFormat="1" ht="24" customHeight="1">
      <c r="A339" s="269" t="s">
        <v>309</v>
      </c>
      <c r="B339" s="264">
        <f t="shared" si="10"/>
        <v>211.64999999999998</v>
      </c>
      <c r="C339" s="264">
        <f>SUM(C340:C346)</f>
        <v>211.64999999999998</v>
      </c>
      <c r="D339" s="264">
        <f>SUM(D340:D346)</f>
        <v>0</v>
      </c>
      <c r="E339" s="264">
        <f>SUM(E340:E346)</f>
        <v>0</v>
      </c>
      <c r="F339" s="268"/>
    </row>
    <row r="340" spans="1:6" s="244" customFormat="1" ht="24" customHeight="1">
      <c r="A340" s="269" t="s">
        <v>289</v>
      </c>
      <c r="B340" s="264">
        <f t="shared" si="10"/>
        <v>150.76</v>
      </c>
      <c r="C340" s="264">
        <v>150.76</v>
      </c>
      <c r="D340" s="271"/>
      <c r="E340" s="271"/>
      <c r="F340" s="268"/>
    </row>
    <row r="341" spans="1:6" s="244" customFormat="1" ht="24" customHeight="1">
      <c r="A341" s="269" t="s">
        <v>259</v>
      </c>
      <c r="B341" s="264">
        <f t="shared" si="10"/>
        <v>0</v>
      </c>
      <c r="C341" s="264"/>
      <c r="D341" s="271"/>
      <c r="E341" s="271"/>
      <c r="F341" s="268"/>
    </row>
    <row r="342" spans="1:6" s="244" customFormat="1" ht="24" customHeight="1">
      <c r="A342" s="269" t="s">
        <v>260</v>
      </c>
      <c r="B342" s="264">
        <f t="shared" si="10"/>
        <v>0</v>
      </c>
      <c r="C342" s="264"/>
      <c r="D342" s="271"/>
      <c r="E342" s="271"/>
      <c r="F342" s="268"/>
    </row>
    <row r="343" spans="1:6" s="244" customFormat="1" ht="24" customHeight="1">
      <c r="A343" s="269" t="s">
        <v>310</v>
      </c>
      <c r="B343" s="264">
        <f t="shared" si="10"/>
        <v>0</v>
      </c>
      <c r="C343" s="264"/>
      <c r="D343" s="271"/>
      <c r="E343" s="271"/>
      <c r="F343" s="268"/>
    </row>
    <row r="344" spans="1:6" s="244" customFormat="1" ht="24" customHeight="1">
      <c r="A344" s="269" t="s">
        <v>311</v>
      </c>
      <c r="B344" s="264">
        <f t="shared" si="10"/>
        <v>0</v>
      </c>
      <c r="C344" s="264"/>
      <c r="D344" s="271"/>
      <c r="E344" s="271"/>
      <c r="F344" s="268"/>
    </row>
    <row r="345" spans="1:6" s="244" customFormat="1" ht="24" customHeight="1">
      <c r="A345" s="269" t="s">
        <v>312</v>
      </c>
      <c r="B345" s="264">
        <f t="shared" si="10"/>
        <v>0</v>
      </c>
      <c r="C345" s="264"/>
      <c r="D345" s="271"/>
      <c r="E345" s="271"/>
      <c r="F345" s="268"/>
    </row>
    <row r="346" spans="1:6" s="244" customFormat="1" ht="24" customHeight="1">
      <c r="A346" s="269" t="s">
        <v>313</v>
      </c>
      <c r="B346" s="264">
        <f t="shared" si="10"/>
        <v>60.89</v>
      </c>
      <c r="C346" s="264">
        <v>60.89</v>
      </c>
      <c r="D346" s="271"/>
      <c r="E346" s="271"/>
      <c r="F346" s="268"/>
    </row>
    <row r="347" spans="1:6" s="244" customFormat="1" ht="24" customHeight="1">
      <c r="A347" s="269" t="s">
        <v>314</v>
      </c>
      <c r="B347" s="264">
        <f t="shared" si="10"/>
        <v>8626.48</v>
      </c>
      <c r="C347" s="264">
        <f>SUM(C348:C355)</f>
        <v>8626.48</v>
      </c>
      <c r="D347" s="264">
        <f>SUM(D348:D355)</f>
        <v>0</v>
      </c>
      <c r="E347" s="264">
        <f>SUM(E348:E355)</f>
        <v>0</v>
      </c>
      <c r="F347" s="268"/>
    </row>
    <row r="348" spans="1:6" s="244" customFormat="1" ht="24" customHeight="1">
      <c r="A348" s="269" t="s">
        <v>315</v>
      </c>
      <c r="B348" s="264">
        <f t="shared" si="10"/>
        <v>232.1</v>
      </c>
      <c r="C348" s="264">
        <v>232.1</v>
      </c>
      <c r="D348" s="271"/>
      <c r="E348" s="271"/>
      <c r="F348" s="268"/>
    </row>
    <row r="349" spans="1:6" s="244" customFormat="1" ht="24" customHeight="1">
      <c r="A349" s="269" t="s">
        <v>316</v>
      </c>
      <c r="B349" s="264">
        <f t="shared" si="10"/>
        <v>0</v>
      </c>
      <c r="C349" s="264"/>
      <c r="D349" s="271"/>
      <c r="E349" s="271"/>
      <c r="F349" s="268"/>
    </row>
    <row r="350" spans="1:6" s="244" customFormat="1" ht="24" customHeight="1">
      <c r="A350" s="269" t="s">
        <v>317</v>
      </c>
      <c r="B350" s="264">
        <f t="shared" si="10"/>
        <v>142.15</v>
      </c>
      <c r="C350" s="264">
        <v>142.15</v>
      </c>
      <c r="D350" s="271"/>
      <c r="E350" s="271"/>
      <c r="F350" s="268"/>
    </row>
    <row r="351" spans="1:6" s="244" customFormat="1" ht="24" customHeight="1">
      <c r="A351" s="269" t="s">
        <v>318</v>
      </c>
      <c r="B351" s="264">
        <f t="shared" si="10"/>
        <v>0</v>
      </c>
      <c r="C351" s="264"/>
      <c r="D351" s="271"/>
      <c r="E351" s="271"/>
      <c r="F351" s="268"/>
    </row>
    <row r="352" spans="1:6" s="244" customFormat="1" ht="24" customHeight="1">
      <c r="A352" s="269" t="s">
        <v>319</v>
      </c>
      <c r="B352" s="264">
        <f t="shared" si="10"/>
        <v>0</v>
      </c>
      <c r="C352" s="264"/>
      <c r="D352" s="271"/>
      <c r="E352" s="271"/>
      <c r="F352" s="268"/>
    </row>
    <row r="353" spans="1:6" s="244" customFormat="1" ht="24" customHeight="1">
      <c r="A353" s="269" t="s">
        <v>320</v>
      </c>
      <c r="B353" s="264">
        <f t="shared" si="10"/>
        <v>0</v>
      </c>
      <c r="C353" s="264"/>
      <c r="D353" s="271"/>
      <c r="E353" s="271"/>
      <c r="F353" s="268"/>
    </row>
    <row r="354" spans="1:6" s="244" customFormat="1" ht="24" customHeight="1">
      <c r="A354" s="269" t="s">
        <v>321</v>
      </c>
      <c r="B354" s="264">
        <f t="shared" si="10"/>
        <v>5886.83</v>
      </c>
      <c r="C354" s="264">
        <v>5886.83</v>
      </c>
      <c r="D354" s="271"/>
      <c r="E354" s="271"/>
      <c r="F354" s="268"/>
    </row>
    <row r="355" spans="1:6" s="244" customFormat="1" ht="24" customHeight="1">
      <c r="A355" s="269" t="s">
        <v>322</v>
      </c>
      <c r="B355" s="264">
        <f t="shared" si="10"/>
        <v>2365.4</v>
      </c>
      <c r="C355" s="264">
        <v>2365.4</v>
      </c>
      <c r="D355" s="271"/>
      <c r="E355" s="271"/>
      <c r="F355" s="268"/>
    </row>
    <row r="356" spans="1:6" s="244" customFormat="1" ht="24" customHeight="1">
      <c r="A356" s="269" t="s">
        <v>323</v>
      </c>
      <c r="B356" s="264">
        <f t="shared" si="10"/>
        <v>356.16</v>
      </c>
      <c r="C356" s="264">
        <f>SUM(C357:C359)</f>
        <v>356.16</v>
      </c>
      <c r="D356" s="264">
        <f>SUM(D357:D359)</f>
        <v>0</v>
      </c>
      <c r="E356" s="264">
        <f>SUM(E357:E359)</f>
        <v>0</v>
      </c>
      <c r="F356" s="268"/>
    </row>
    <row r="357" spans="1:6" s="244" customFormat="1" ht="24" customHeight="1">
      <c r="A357" s="269" t="s">
        <v>324</v>
      </c>
      <c r="B357" s="264">
        <f t="shared" si="10"/>
        <v>0</v>
      </c>
      <c r="C357" s="264"/>
      <c r="D357" s="271"/>
      <c r="E357" s="271"/>
      <c r="F357" s="268"/>
    </row>
    <row r="358" spans="1:6" s="244" customFormat="1" ht="24" customHeight="1">
      <c r="A358" s="269" t="s">
        <v>325</v>
      </c>
      <c r="B358" s="264">
        <f t="shared" si="10"/>
        <v>0</v>
      </c>
      <c r="C358" s="264"/>
      <c r="D358" s="271"/>
      <c r="E358" s="271"/>
      <c r="F358" s="268"/>
    </row>
    <row r="359" spans="1:6" s="244" customFormat="1" ht="24" customHeight="1">
      <c r="A359" s="269" t="s">
        <v>326</v>
      </c>
      <c r="B359" s="264">
        <f t="shared" si="10"/>
        <v>356.16</v>
      </c>
      <c r="C359" s="264">
        <v>356.16</v>
      </c>
      <c r="D359" s="271"/>
      <c r="E359" s="271"/>
      <c r="F359" s="268"/>
    </row>
    <row r="360" spans="1:6" s="244" customFormat="1" ht="24" customHeight="1">
      <c r="A360" s="269" t="s">
        <v>327</v>
      </c>
      <c r="B360" s="264">
        <f t="shared" si="10"/>
        <v>20</v>
      </c>
      <c r="C360" s="264">
        <f>SUM(C361:C369)</f>
        <v>20</v>
      </c>
      <c r="D360" s="264">
        <f>SUM(D361:D369)</f>
        <v>0</v>
      </c>
      <c r="E360" s="264">
        <f>SUM(E361:E369)</f>
        <v>0</v>
      </c>
      <c r="F360" s="268"/>
    </row>
    <row r="361" spans="1:6" s="244" customFormat="1" ht="24" customHeight="1">
      <c r="A361" s="269" t="s">
        <v>328</v>
      </c>
      <c r="B361" s="264">
        <f t="shared" si="10"/>
        <v>0</v>
      </c>
      <c r="C361" s="264"/>
      <c r="D361" s="271"/>
      <c r="E361" s="271"/>
      <c r="F361" s="268"/>
    </row>
    <row r="362" spans="1:6" s="244" customFormat="1" ht="24" customHeight="1">
      <c r="A362" s="269" t="s">
        <v>329</v>
      </c>
      <c r="B362" s="264">
        <f t="shared" si="10"/>
        <v>0</v>
      </c>
      <c r="C362" s="264"/>
      <c r="D362" s="271"/>
      <c r="E362" s="271"/>
      <c r="F362" s="268"/>
    </row>
    <row r="363" spans="1:6" s="244" customFormat="1" ht="24" customHeight="1">
      <c r="A363" s="269" t="s">
        <v>330</v>
      </c>
      <c r="B363" s="264">
        <f t="shared" si="10"/>
        <v>0</v>
      </c>
      <c r="C363" s="264"/>
      <c r="D363" s="271"/>
      <c r="E363" s="271"/>
      <c r="F363" s="268"/>
    </row>
    <row r="364" spans="1:6" s="244" customFormat="1" ht="24" customHeight="1">
      <c r="A364" s="269" t="s">
        <v>331</v>
      </c>
      <c r="B364" s="264">
        <f t="shared" si="10"/>
        <v>0</v>
      </c>
      <c r="C364" s="264"/>
      <c r="D364" s="271"/>
      <c r="E364" s="271"/>
      <c r="F364" s="268"/>
    </row>
    <row r="365" spans="1:6" s="244" customFormat="1" ht="24" customHeight="1">
      <c r="A365" s="269" t="s">
        <v>332</v>
      </c>
      <c r="B365" s="264">
        <f t="shared" si="10"/>
        <v>0</v>
      </c>
      <c r="C365" s="264"/>
      <c r="D365" s="271"/>
      <c r="E365" s="271"/>
      <c r="F365" s="268"/>
    </row>
    <row r="366" spans="1:6" s="244" customFormat="1" ht="24" customHeight="1">
      <c r="A366" s="269" t="s">
        <v>333</v>
      </c>
      <c r="B366" s="264">
        <f t="shared" si="10"/>
        <v>0</v>
      </c>
      <c r="C366" s="264"/>
      <c r="D366" s="271"/>
      <c r="E366" s="271"/>
      <c r="F366" s="268"/>
    </row>
    <row r="367" spans="1:6" s="244" customFormat="1" ht="24" customHeight="1">
      <c r="A367" s="269" t="s">
        <v>334</v>
      </c>
      <c r="B367" s="264">
        <f t="shared" si="10"/>
        <v>0</v>
      </c>
      <c r="C367" s="264"/>
      <c r="D367" s="271"/>
      <c r="E367" s="271"/>
      <c r="F367" s="268"/>
    </row>
    <row r="368" spans="1:6" s="244" customFormat="1" ht="24" customHeight="1">
      <c r="A368" s="269" t="s">
        <v>335</v>
      </c>
      <c r="B368" s="264">
        <f aca="true" t="shared" si="11" ref="B368:B382">C368+D368+E368</f>
        <v>0</v>
      </c>
      <c r="C368" s="264"/>
      <c r="D368" s="271"/>
      <c r="E368" s="271"/>
      <c r="F368" s="268"/>
    </row>
    <row r="369" spans="1:6" s="244" customFormat="1" ht="24" customHeight="1">
      <c r="A369" s="269" t="s">
        <v>336</v>
      </c>
      <c r="B369" s="264">
        <f t="shared" si="11"/>
        <v>20</v>
      </c>
      <c r="C369" s="264">
        <v>20</v>
      </c>
      <c r="D369" s="271"/>
      <c r="E369" s="271"/>
      <c r="F369" s="268"/>
    </row>
    <row r="370" spans="1:6" s="244" customFormat="1" ht="24" customHeight="1">
      <c r="A370" s="269" t="s">
        <v>337</v>
      </c>
      <c r="B370" s="264">
        <f t="shared" si="11"/>
        <v>860.75</v>
      </c>
      <c r="C370" s="264">
        <f>SUM(C371:C377)</f>
        <v>333.05</v>
      </c>
      <c r="D370" s="264">
        <f>SUM(D371:D377)</f>
        <v>527.7</v>
      </c>
      <c r="E370" s="264">
        <f>SUM(E371:E377)</f>
        <v>0</v>
      </c>
      <c r="F370" s="268"/>
    </row>
    <row r="371" spans="1:6" s="244" customFormat="1" ht="24" customHeight="1">
      <c r="A371" s="269" t="s">
        <v>338</v>
      </c>
      <c r="B371" s="264">
        <f t="shared" si="11"/>
        <v>0</v>
      </c>
      <c r="C371" s="264"/>
      <c r="D371" s="271"/>
      <c r="E371" s="271"/>
      <c r="F371" s="268"/>
    </row>
    <row r="372" spans="1:6" s="244" customFormat="1" ht="24" customHeight="1">
      <c r="A372" s="269" t="s">
        <v>339</v>
      </c>
      <c r="B372" s="264">
        <f t="shared" si="11"/>
        <v>0</v>
      </c>
      <c r="C372" s="264"/>
      <c r="D372" s="271"/>
      <c r="E372" s="271"/>
      <c r="F372" s="268"/>
    </row>
    <row r="373" spans="1:6" s="244" customFormat="1" ht="24" customHeight="1">
      <c r="A373" s="269" t="s">
        <v>340</v>
      </c>
      <c r="B373" s="264">
        <f t="shared" si="11"/>
        <v>0</v>
      </c>
      <c r="C373" s="264"/>
      <c r="D373" s="271"/>
      <c r="E373" s="271"/>
      <c r="F373" s="268"/>
    </row>
    <row r="374" spans="1:6" s="244" customFormat="1" ht="24" customHeight="1">
      <c r="A374" s="269" t="s">
        <v>341</v>
      </c>
      <c r="B374" s="264">
        <f t="shared" si="11"/>
        <v>113.83</v>
      </c>
      <c r="C374" s="264">
        <v>113.83</v>
      </c>
      <c r="D374" s="271"/>
      <c r="E374" s="271"/>
      <c r="F374" s="268"/>
    </row>
    <row r="375" spans="1:6" s="244" customFormat="1" ht="24" customHeight="1">
      <c r="A375" s="269" t="s">
        <v>342</v>
      </c>
      <c r="B375" s="264">
        <f t="shared" si="11"/>
        <v>0</v>
      </c>
      <c r="C375" s="264"/>
      <c r="D375" s="271"/>
      <c r="E375" s="271"/>
      <c r="F375" s="268"/>
    </row>
    <row r="376" spans="1:6" s="244" customFormat="1" ht="24" customHeight="1">
      <c r="A376" s="269" t="s">
        <v>343</v>
      </c>
      <c r="B376" s="264">
        <f t="shared" si="11"/>
        <v>0</v>
      </c>
      <c r="C376" s="264"/>
      <c r="D376" s="271"/>
      <c r="E376" s="271"/>
      <c r="F376" s="268"/>
    </row>
    <row r="377" spans="1:6" s="244" customFormat="1" ht="24" customHeight="1">
      <c r="A377" s="269" t="s">
        <v>344</v>
      </c>
      <c r="B377" s="264">
        <f t="shared" si="11"/>
        <v>746.9200000000001</v>
      </c>
      <c r="C377" s="264">
        <v>219.22</v>
      </c>
      <c r="D377" s="271">
        <v>527.7</v>
      </c>
      <c r="E377" s="271"/>
      <c r="F377" s="268"/>
    </row>
    <row r="378" spans="1:6" s="244" customFormat="1" ht="24" customHeight="1">
      <c r="A378" s="269" t="s">
        <v>345</v>
      </c>
      <c r="B378" s="264">
        <f t="shared" si="11"/>
        <v>221.78</v>
      </c>
      <c r="C378" s="264">
        <f>SUM(C379:C384)</f>
        <v>221.78</v>
      </c>
      <c r="D378" s="264">
        <f>SUM(D379:D384)</f>
        <v>0</v>
      </c>
      <c r="E378" s="264">
        <f>SUM(E379:E384)</f>
        <v>0</v>
      </c>
      <c r="F378" s="268"/>
    </row>
    <row r="379" spans="1:6" s="244" customFormat="1" ht="24" customHeight="1">
      <c r="A379" s="269" t="s">
        <v>346</v>
      </c>
      <c r="B379" s="264">
        <f t="shared" si="11"/>
        <v>0</v>
      </c>
      <c r="C379" s="264"/>
      <c r="D379" s="271"/>
      <c r="E379" s="271"/>
      <c r="F379" s="268"/>
    </row>
    <row r="380" spans="1:6" s="244" customFormat="1" ht="24" customHeight="1">
      <c r="A380" s="269" t="s">
        <v>347</v>
      </c>
      <c r="B380" s="264">
        <f t="shared" si="11"/>
        <v>0</v>
      </c>
      <c r="C380" s="264"/>
      <c r="D380" s="271"/>
      <c r="E380" s="271"/>
      <c r="F380" s="268"/>
    </row>
    <row r="381" spans="1:6" s="244" customFormat="1" ht="24" customHeight="1">
      <c r="A381" s="269" t="s">
        <v>348</v>
      </c>
      <c r="B381" s="264">
        <f t="shared" si="11"/>
        <v>0</v>
      </c>
      <c r="C381" s="264"/>
      <c r="D381" s="271"/>
      <c r="E381" s="271"/>
      <c r="F381" s="268"/>
    </row>
    <row r="382" spans="1:6" s="244" customFormat="1" ht="24" customHeight="1">
      <c r="A382" s="269" t="s">
        <v>349</v>
      </c>
      <c r="B382" s="264">
        <f t="shared" si="11"/>
        <v>0</v>
      </c>
      <c r="C382" s="264"/>
      <c r="D382" s="271"/>
      <c r="E382" s="271"/>
      <c r="F382" s="268"/>
    </row>
    <row r="383" spans="1:6" s="244" customFormat="1" ht="24" customHeight="1">
      <c r="A383" s="269" t="s">
        <v>350</v>
      </c>
      <c r="B383" s="264"/>
      <c r="C383" s="264"/>
      <c r="D383" s="271"/>
      <c r="E383" s="271"/>
      <c r="F383" s="268"/>
    </row>
    <row r="384" spans="1:6" s="244" customFormat="1" ht="24" customHeight="1">
      <c r="A384" s="269" t="s">
        <v>351</v>
      </c>
      <c r="B384" s="264">
        <f aca="true" t="shared" si="12" ref="B384:B401">C384+D384+E384</f>
        <v>221.78</v>
      </c>
      <c r="C384" s="264">
        <v>221.78</v>
      </c>
      <c r="D384" s="271"/>
      <c r="E384" s="271"/>
      <c r="F384" s="268"/>
    </row>
    <row r="385" spans="1:6" s="244" customFormat="1" ht="24" customHeight="1">
      <c r="A385" s="269" t="s">
        <v>352</v>
      </c>
      <c r="B385" s="264">
        <f t="shared" si="12"/>
        <v>12.3</v>
      </c>
      <c r="C385" s="264">
        <f>SUM(C386:C391)</f>
        <v>12.3</v>
      </c>
      <c r="D385" s="264">
        <f>SUM(D386:D391)</f>
        <v>0</v>
      </c>
      <c r="E385" s="264">
        <f>SUM(E386:E391)</f>
        <v>0</v>
      </c>
      <c r="F385" s="268"/>
    </row>
    <row r="386" spans="1:6" s="244" customFormat="1" ht="24" customHeight="1">
      <c r="A386" s="269" t="s">
        <v>353</v>
      </c>
      <c r="B386" s="264">
        <f t="shared" si="12"/>
        <v>12.3</v>
      </c>
      <c r="C386" s="264">
        <v>12.3</v>
      </c>
      <c r="D386" s="271"/>
      <c r="E386" s="271"/>
      <c r="F386" s="268"/>
    </row>
    <row r="387" spans="1:6" s="244" customFormat="1" ht="24" customHeight="1">
      <c r="A387" s="269" t="s">
        <v>354</v>
      </c>
      <c r="B387" s="264">
        <f t="shared" si="12"/>
        <v>0</v>
      </c>
      <c r="C387" s="264"/>
      <c r="D387" s="271"/>
      <c r="E387" s="271"/>
      <c r="F387" s="268"/>
    </row>
    <row r="388" spans="1:6" s="244" customFormat="1" ht="24" customHeight="1">
      <c r="A388" s="269" t="s">
        <v>355</v>
      </c>
      <c r="B388" s="264">
        <f t="shared" si="12"/>
        <v>0</v>
      </c>
      <c r="C388" s="264"/>
      <c r="D388" s="271"/>
      <c r="E388" s="271"/>
      <c r="F388" s="268"/>
    </row>
    <row r="389" spans="1:6" s="244" customFormat="1" ht="24" customHeight="1">
      <c r="A389" s="269" t="s">
        <v>356</v>
      </c>
      <c r="B389" s="264">
        <f t="shared" si="12"/>
        <v>0</v>
      </c>
      <c r="C389" s="264"/>
      <c r="D389" s="271"/>
      <c r="E389" s="271"/>
      <c r="F389" s="268"/>
    </row>
    <row r="390" spans="1:6" s="244" customFormat="1" ht="24" customHeight="1">
      <c r="A390" s="269" t="s">
        <v>357</v>
      </c>
      <c r="B390" s="264">
        <f t="shared" si="12"/>
        <v>0</v>
      </c>
      <c r="C390" s="264"/>
      <c r="D390" s="271"/>
      <c r="E390" s="271"/>
      <c r="F390" s="268"/>
    </row>
    <row r="391" spans="1:6" s="244" customFormat="1" ht="24" customHeight="1">
      <c r="A391" s="269" t="s">
        <v>358</v>
      </c>
      <c r="B391" s="264">
        <f t="shared" si="12"/>
        <v>0</v>
      </c>
      <c r="C391" s="264"/>
      <c r="D391" s="271"/>
      <c r="E391" s="271"/>
      <c r="F391" s="268"/>
    </row>
    <row r="392" spans="1:6" s="244" customFormat="1" ht="24" customHeight="1">
      <c r="A392" s="269" t="s">
        <v>359</v>
      </c>
      <c r="B392" s="264">
        <f t="shared" si="12"/>
        <v>80.9</v>
      </c>
      <c r="C392" s="264">
        <f>SUM(C393:C400)</f>
        <v>80.9</v>
      </c>
      <c r="D392" s="264">
        <f>SUM(D393:D400)</f>
        <v>0</v>
      </c>
      <c r="E392" s="264">
        <f>SUM(E393:E400)</f>
        <v>0</v>
      </c>
      <c r="F392" s="268"/>
    </row>
    <row r="393" spans="1:6" s="244" customFormat="1" ht="24" customHeight="1">
      <c r="A393" s="269" t="s">
        <v>289</v>
      </c>
      <c r="B393" s="264">
        <f t="shared" si="12"/>
        <v>80.9</v>
      </c>
      <c r="C393" s="264">
        <v>80.9</v>
      </c>
      <c r="D393" s="271"/>
      <c r="E393" s="271"/>
      <c r="F393" s="268"/>
    </row>
    <row r="394" spans="1:6" s="244" customFormat="1" ht="24" customHeight="1">
      <c r="A394" s="269" t="s">
        <v>259</v>
      </c>
      <c r="B394" s="264">
        <f t="shared" si="12"/>
        <v>0</v>
      </c>
      <c r="C394" s="264"/>
      <c r="D394" s="271"/>
      <c r="E394" s="271"/>
      <c r="F394" s="268"/>
    </row>
    <row r="395" spans="1:6" s="244" customFormat="1" ht="24" customHeight="1">
      <c r="A395" s="269" t="s">
        <v>260</v>
      </c>
      <c r="B395" s="264">
        <f t="shared" si="12"/>
        <v>0</v>
      </c>
      <c r="C395" s="264"/>
      <c r="D395" s="271"/>
      <c r="E395" s="271"/>
      <c r="F395" s="268"/>
    </row>
    <row r="396" spans="1:6" s="244" customFormat="1" ht="24" customHeight="1">
      <c r="A396" s="269" t="s">
        <v>360</v>
      </c>
      <c r="B396" s="264">
        <f t="shared" si="12"/>
        <v>0</v>
      </c>
      <c r="C396" s="264"/>
      <c r="D396" s="271"/>
      <c r="E396" s="271"/>
      <c r="F396" s="268"/>
    </row>
    <row r="397" spans="1:6" s="244" customFormat="1" ht="24" customHeight="1">
      <c r="A397" s="269" t="s">
        <v>361</v>
      </c>
      <c r="B397" s="264">
        <f t="shared" si="12"/>
        <v>0</v>
      </c>
      <c r="C397" s="264"/>
      <c r="D397" s="271"/>
      <c r="E397" s="271"/>
      <c r="F397" s="268"/>
    </row>
    <row r="398" spans="1:6" s="244" customFormat="1" ht="24" customHeight="1">
      <c r="A398" s="269" t="s">
        <v>362</v>
      </c>
      <c r="B398" s="264">
        <f t="shared" si="12"/>
        <v>0</v>
      </c>
      <c r="C398" s="264"/>
      <c r="D398" s="271"/>
      <c r="E398" s="271"/>
      <c r="F398" s="268"/>
    </row>
    <row r="399" spans="1:6" s="244" customFormat="1" ht="24" customHeight="1">
      <c r="A399" s="269" t="s">
        <v>363</v>
      </c>
      <c r="B399" s="264">
        <f t="shared" si="12"/>
        <v>0</v>
      </c>
      <c r="C399" s="264"/>
      <c r="D399" s="271"/>
      <c r="E399" s="271"/>
      <c r="F399" s="268"/>
    </row>
    <row r="400" spans="1:6" s="244" customFormat="1" ht="24" customHeight="1">
      <c r="A400" s="269" t="s">
        <v>364</v>
      </c>
      <c r="B400" s="264">
        <f t="shared" si="12"/>
        <v>0</v>
      </c>
      <c r="C400" s="264"/>
      <c r="D400" s="271"/>
      <c r="E400" s="271"/>
      <c r="F400" s="268"/>
    </row>
    <row r="401" spans="1:6" s="244" customFormat="1" ht="24" customHeight="1">
      <c r="A401" s="269" t="s">
        <v>365</v>
      </c>
      <c r="B401" s="264">
        <f t="shared" si="12"/>
        <v>20.26</v>
      </c>
      <c r="C401" s="264">
        <f>SUM(C402:C405)</f>
        <v>20.26</v>
      </c>
      <c r="D401" s="264">
        <f>SUM(D402:D405)</f>
        <v>0</v>
      </c>
      <c r="E401" s="264">
        <f>SUM(E402:E405)</f>
        <v>0</v>
      </c>
      <c r="F401" s="268"/>
    </row>
    <row r="402" spans="1:6" s="244" customFormat="1" ht="24" customHeight="1">
      <c r="A402" s="269" t="s">
        <v>289</v>
      </c>
      <c r="B402" s="264"/>
      <c r="C402" s="264">
        <v>20.26</v>
      </c>
      <c r="D402" s="271"/>
      <c r="E402" s="271"/>
      <c r="F402" s="268"/>
    </row>
    <row r="403" spans="1:6" s="244" customFormat="1" ht="24" customHeight="1">
      <c r="A403" s="269" t="s">
        <v>259</v>
      </c>
      <c r="B403" s="264"/>
      <c r="C403" s="264"/>
      <c r="D403" s="271"/>
      <c r="E403" s="271"/>
      <c r="F403" s="268"/>
    </row>
    <row r="404" spans="1:6" s="244" customFormat="1" ht="24" customHeight="1">
      <c r="A404" s="269" t="s">
        <v>260</v>
      </c>
      <c r="B404" s="264"/>
      <c r="C404" s="264"/>
      <c r="D404" s="271"/>
      <c r="E404" s="271"/>
      <c r="F404" s="268"/>
    </row>
    <row r="405" spans="1:6" s="244" customFormat="1" ht="24" customHeight="1">
      <c r="A405" s="269" t="s">
        <v>366</v>
      </c>
      <c r="B405" s="264"/>
      <c r="C405" s="264"/>
      <c r="D405" s="271"/>
      <c r="E405" s="271"/>
      <c r="F405" s="268"/>
    </row>
    <row r="406" spans="1:6" s="244" customFormat="1" ht="24" customHeight="1">
      <c r="A406" s="269" t="s">
        <v>367</v>
      </c>
      <c r="B406" s="264">
        <f aca="true" t="shared" si="13" ref="B406:B469">C406+D406+E406</f>
        <v>4188</v>
      </c>
      <c r="C406" s="264">
        <f>SUM(C407:C408)</f>
        <v>62</v>
      </c>
      <c r="D406" s="264">
        <f>SUM(D407:D408)</f>
        <v>4126</v>
      </c>
      <c r="E406" s="264">
        <f>SUM(E407:E408)</f>
        <v>0</v>
      </c>
      <c r="F406" s="268"/>
    </row>
    <row r="407" spans="1:6" s="244" customFormat="1" ht="24" customHeight="1">
      <c r="A407" s="269" t="s">
        <v>368</v>
      </c>
      <c r="B407" s="264">
        <f t="shared" si="13"/>
        <v>26</v>
      </c>
      <c r="C407" s="264">
        <v>26</v>
      </c>
      <c r="D407" s="271"/>
      <c r="E407" s="271"/>
      <c r="F407" s="268"/>
    </row>
    <row r="408" spans="1:6" s="244" customFormat="1" ht="24" customHeight="1">
      <c r="A408" s="269" t="s">
        <v>369</v>
      </c>
      <c r="B408" s="264">
        <f t="shared" si="13"/>
        <v>4162</v>
      </c>
      <c r="C408" s="264">
        <v>36</v>
      </c>
      <c r="D408" s="264">
        <v>4126</v>
      </c>
      <c r="E408" s="271"/>
      <c r="F408" s="268"/>
    </row>
    <row r="409" spans="1:6" s="244" customFormat="1" ht="24" customHeight="1">
      <c r="A409" s="269" t="s">
        <v>370</v>
      </c>
      <c r="B409" s="264">
        <f t="shared" si="13"/>
        <v>4.48</v>
      </c>
      <c r="C409" s="264">
        <f>SUM(C410:C411)</f>
        <v>4.48</v>
      </c>
      <c r="D409" s="264">
        <f>SUM(D410:D411)</f>
        <v>0</v>
      </c>
      <c r="E409" s="264">
        <f>SUM(E410:E411)</f>
        <v>0</v>
      </c>
      <c r="F409" s="268"/>
    </row>
    <row r="410" spans="1:6" s="244" customFormat="1" ht="24" customHeight="1">
      <c r="A410" s="269" t="s">
        <v>371</v>
      </c>
      <c r="B410" s="264">
        <f t="shared" si="13"/>
        <v>4.48</v>
      </c>
      <c r="C410" s="264">
        <v>4.48</v>
      </c>
      <c r="D410" s="271"/>
      <c r="E410" s="271"/>
      <c r="F410" s="268"/>
    </row>
    <row r="411" spans="1:6" s="244" customFormat="1" ht="24" customHeight="1">
      <c r="A411" s="269" t="s">
        <v>372</v>
      </c>
      <c r="B411" s="264">
        <f t="shared" si="13"/>
        <v>0</v>
      </c>
      <c r="C411" s="264"/>
      <c r="D411" s="271"/>
      <c r="E411" s="271"/>
      <c r="F411" s="268"/>
    </row>
    <row r="412" spans="1:6" s="244" customFormat="1" ht="24" customHeight="1">
      <c r="A412" s="269" t="s">
        <v>373</v>
      </c>
      <c r="B412" s="264">
        <f t="shared" si="13"/>
        <v>12.42</v>
      </c>
      <c r="C412" s="264">
        <f>SUM(C413+C414)</f>
        <v>12.42</v>
      </c>
      <c r="D412" s="264">
        <f>SUM(D413+D414)</f>
        <v>0</v>
      </c>
      <c r="E412" s="264">
        <f>SUM(E413+E414)</f>
        <v>0</v>
      </c>
      <c r="F412" s="268"/>
    </row>
    <row r="413" spans="1:6" s="244" customFormat="1" ht="24" customHeight="1">
      <c r="A413" s="269" t="s">
        <v>374</v>
      </c>
      <c r="B413" s="264">
        <f t="shared" si="13"/>
        <v>0</v>
      </c>
      <c r="C413" s="264"/>
      <c r="D413" s="271"/>
      <c r="E413" s="271"/>
      <c r="F413" s="268"/>
    </row>
    <row r="414" spans="1:6" s="244" customFormat="1" ht="24" customHeight="1">
      <c r="A414" s="269" t="s">
        <v>375</v>
      </c>
      <c r="B414" s="264">
        <f t="shared" si="13"/>
        <v>12.42</v>
      </c>
      <c r="C414" s="264">
        <v>12.42</v>
      </c>
      <c r="D414" s="271"/>
      <c r="E414" s="271"/>
      <c r="F414" s="268"/>
    </row>
    <row r="415" spans="1:6" s="244" customFormat="1" ht="24" customHeight="1">
      <c r="A415" s="269" t="s">
        <v>376</v>
      </c>
      <c r="B415" s="264">
        <f t="shared" si="13"/>
        <v>2690</v>
      </c>
      <c r="C415" s="264">
        <f>SUM(C416:C418)</f>
        <v>618</v>
      </c>
      <c r="D415" s="264">
        <f>SUM(D416:D418)</f>
        <v>2072</v>
      </c>
      <c r="E415" s="264">
        <f>SUM(E416:E418)</f>
        <v>0</v>
      </c>
      <c r="F415" s="268"/>
    </row>
    <row r="416" spans="1:6" s="244" customFormat="1" ht="24" customHeight="1">
      <c r="A416" s="269" t="s">
        <v>377</v>
      </c>
      <c r="B416" s="264">
        <f t="shared" si="13"/>
        <v>0</v>
      </c>
      <c r="C416" s="264"/>
      <c r="D416" s="271"/>
      <c r="E416" s="271"/>
      <c r="F416" s="268"/>
    </row>
    <row r="417" spans="1:6" s="244" customFormat="1" ht="24" customHeight="1">
      <c r="A417" s="269" t="s">
        <v>378</v>
      </c>
      <c r="B417" s="264">
        <f t="shared" si="13"/>
        <v>2690</v>
      </c>
      <c r="C417" s="264">
        <v>618</v>
      </c>
      <c r="D417" s="264">
        <v>2072</v>
      </c>
      <c r="E417" s="271"/>
      <c r="F417" s="268"/>
    </row>
    <row r="418" spans="1:6" s="244" customFormat="1" ht="24" customHeight="1">
      <c r="A418" s="269" t="s">
        <v>379</v>
      </c>
      <c r="B418" s="264">
        <f t="shared" si="13"/>
        <v>0</v>
      </c>
      <c r="C418" s="264"/>
      <c r="D418" s="271"/>
      <c r="E418" s="271"/>
      <c r="F418" s="268"/>
    </row>
    <row r="419" spans="1:6" s="244" customFormat="1" ht="24" customHeight="1">
      <c r="A419" s="269" t="s">
        <v>380</v>
      </c>
      <c r="B419" s="264">
        <f t="shared" si="13"/>
        <v>0</v>
      </c>
      <c r="C419" s="264">
        <f>SUM(C420:C423)</f>
        <v>0</v>
      </c>
      <c r="D419" s="271"/>
      <c r="E419" s="271"/>
      <c r="F419" s="268"/>
    </row>
    <row r="420" spans="1:6" s="244" customFormat="1" ht="24" customHeight="1">
      <c r="A420" s="269" t="s">
        <v>381</v>
      </c>
      <c r="B420" s="264">
        <f t="shared" si="13"/>
        <v>0</v>
      </c>
      <c r="C420" s="264"/>
      <c r="D420" s="264"/>
      <c r="E420" s="264"/>
      <c r="F420" s="268"/>
    </row>
    <row r="421" spans="1:6" s="244" customFormat="1" ht="24" customHeight="1">
      <c r="A421" s="269" t="s">
        <v>382</v>
      </c>
      <c r="B421" s="264">
        <f t="shared" si="13"/>
        <v>0</v>
      </c>
      <c r="C421" s="264"/>
      <c r="D421" s="271"/>
      <c r="E421" s="271"/>
      <c r="F421" s="268"/>
    </row>
    <row r="422" spans="1:6" s="244" customFormat="1" ht="24" customHeight="1">
      <c r="A422" s="269" t="s">
        <v>383</v>
      </c>
      <c r="B422" s="264">
        <f t="shared" si="13"/>
        <v>0</v>
      </c>
      <c r="C422" s="264"/>
      <c r="D422" s="271"/>
      <c r="E422" s="271"/>
      <c r="F422" s="268"/>
    </row>
    <row r="423" spans="1:6" s="244" customFormat="1" ht="24" customHeight="1">
      <c r="A423" s="269" t="s">
        <v>384</v>
      </c>
      <c r="B423" s="264">
        <f t="shared" si="13"/>
        <v>0</v>
      </c>
      <c r="C423" s="264"/>
      <c r="D423" s="271"/>
      <c r="E423" s="271"/>
      <c r="F423" s="268"/>
    </row>
    <row r="424" spans="1:6" s="244" customFormat="1" ht="24" customHeight="1">
      <c r="A424" s="269" t="s">
        <v>385</v>
      </c>
      <c r="B424" s="264">
        <f t="shared" si="13"/>
        <v>0</v>
      </c>
      <c r="C424" s="264"/>
      <c r="D424" s="271"/>
      <c r="E424" s="271"/>
      <c r="F424" s="268"/>
    </row>
    <row r="425" spans="1:6" s="244" customFormat="1" ht="24" customHeight="1">
      <c r="A425" s="269" t="s">
        <v>386</v>
      </c>
      <c r="B425" s="264">
        <f t="shared" si="13"/>
        <v>0</v>
      </c>
      <c r="C425" s="264"/>
      <c r="D425" s="271"/>
      <c r="E425" s="271"/>
      <c r="F425" s="268"/>
    </row>
    <row r="426" spans="1:6" s="244" customFormat="1" ht="24" customHeight="1">
      <c r="A426" s="267" t="s">
        <v>387</v>
      </c>
      <c r="B426" s="264">
        <f t="shared" si="13"/>
        <v>5194.3</v>
      </c>
      <c r="C426" s="264">
        <f>C427+C432+C445+C449+C461+C465+C470+C474+C478+C481</f>
        <v>3872.41</v>
      </c>
      <c r="D426" s="264">
        <f>D427+D432+D445+D449+D461+D465+D470+D474+D478+D481</f>
        <v>1321.89</v>
      </c>
      <c r="E426" s="264">
        <f>E427+E432+E445+E449+E461+E465+E470+E474+E478</f>
        <v>0</v>
      </c>
      <c r="F426" s="268"/>
    </row>
    <row r="427" spans="1:6" s="244" customFormat="1" ht="24" customHeight="1">
      <c r="A427" s="269" t="s">
        <v>388</v>
      </c>
      <c r="B427" s="264">
        <f t="shared" si="13"/>
        <v>359.75</v>
      </c>
      <c r="C427" s="264">
        <f>SUM(C428:C431)</f>
        <v>359.75</v>
      </c>
      <c r="D427" s="264">
        <f>SUM(D428:D431)</f>
        <v>0</v>
      </c>
      <c r="E427" s="264">
        <f>SUM(E428:E431)</f>
        <v>0</v>
      </c>
      <c r="F427" s="268"/>
    </row>
    <row r="428" spans="1:6" s="244" customFormat="1" ht="24" customHeight="1">
      <c r="A428" s="269" t="s">
        <v>289</v>
      </c>
      <c r="B428" s="264">
        <f t="shared" si="13"/>
        <v>359.75</v>
      </c>
      <c r="C428" s="264">
        <v>359.75</v>
      </c>
      <c r="D428" s="264"/>
      <c r="E428" s="264"/>
      <c r="F428" s="268"/>
    </row>
    <row r="429" spans="1:6" s="244" customFormat="1" ht="36" customHeight="1">
      <c r="A429" s="269" t="s">
        <v>259</v>
      </c>
      <c r="B429" s="264">
        <f t="shared" si="13"/>
        <v>0</v>
      </c>
      <c r="C429" s="264"/>
      <c r="D429" s="271"/>
      <c r="E429" s="271"/>
      <c r="F429" s="268"/>
    </row>
    <row r="430" spans="1:6" s="244" customFormat="1" ht="24" customHeight="1">
      <c r="A430" s="269" t="s">
        <v>260</v>
      </c>
      <c r="B430" s="264">
        <f t="shared" si="13"/>
        <v>0</v>
      </c>
      <c r="C430" s="264"/>
      <c r="D430" s="271"/>
      <c r="E430" s="271"/>
      <c r="F430" s="268"/>
    </row>
    <row r="431" spans="1:6" s="244" customFormat="1" ht="24" customHeight="1">
      <c r="A431" s="269" t="s">
        <v>389</v>
      </c>
      <c r="B431" s="264">
        <f t="shared" si="13"/>
        <v>0</v>
      </c>
      <c r="C431" s="264"/>
      <c r="D431" s="271"/>
      <c r="E431" s="271"/>
      <c r="F431" s="268"/>
    </row>
    <row r="432" spans="1:6" s="244" customFormat="1" ht="24" customHeight="1">
      <c r="A432" s="269" t="s">
        <v>390</v>
      </c>
      <c r="B432" s="264">
        <f t="shared" si="13"/>
        <v>1445.05</v>
      </c>
      <c r="C432" s="264">
        <f>SUM(C433:C444)</f>
        <v>1235.05</v>
      </c>
      <c r="D432" s="264">
        <f>SUM(D433:D444)</f>
        <v>210</v>
      </c>
      <c r="E432" s="264">
        <f>SUM(E433:E444)</f>
        <v>0</v>
      </c>
      <c r="F432" s="268"/>
    </row>
    <row r="433" spans="1:6" s="244" customFormat="1" ht="24" customHeight="1">
      <c r="A433" s="269" t="s">
        <v>391</v>
      </c>
      <c r="B433" s="264">
        <f t="shared" si="13"/>
        <v>1017.51</v>
      </c>
      <c r="C433" s="264">
        <v>1017.51</v>
      </c>
      <c r="D433" s="271"/>
      <c r="E433" s="271"/>
      <c r="F433" s="268"/>
    </row>
    <row r="434" spans="1:6" s="244" customFormat="1" ht="24" customHeight="1">
      <c r="A434" s="269" t="s">
        <v>392</v>
      </c>
      <c r="B434" s="264">
        <f t="shared" si="13"/>
        <v>217.54</v>
      </c>
      <c r="C434" s="264">
        <v>217.54</v>
      </c>
      <c r="D434" s="271"/>
      <c r="E434" s="271"/>
      <c r="F434" s="268"/>
    </row>
    <row r="435" spans="1:6" s="244" customFormat="1" ht="24" customHeight="1">
      <c r="A435" s="269" t="s">
        <v>393</v>
      </c>
      <c r="B435" s="264">
        <f t="shared" si="13"/>
        <v>0</v>
      </c>
      <c r="C435" s="264"/>
      <c r="D435" s="271"/>
      <c r="E435" s="271"/>
      <c r="F435" s="268"/>
    </row>
    <row r="436" spans="1:6" s="244" customFormat="1" ht="24" customHeight="1">
      <c r="A436" s="269" t="s">
        <v>394</v>
      </c>
      <c r="B436" s="264">
        <f t="shared" si="13"/>
        <v>0</v>
      </c>
      <c r="C436" s="264"/>
      <c r="D436" s="271"/>
      <c r="E436" s="271"/>
      <c r="F436" s="268"/>
    </row>
    <row r="437" spans="1:6" s="244" customFormat="1" ht="24" customHeight="1">
      <c r="A437" s="269" t="s">
        <v>395</v>
      </c>
      <c r="B437" s="264">
        <f t="shared" si="13"/>
        <v>0</v>
      </c>
      <c r="C437" s="264"/>
      <c r="D437" s="271"/>
      <c r="E437" s="271"/>
      <c r="F437" s="268"/>
    </row>
    <row r="438" spans="1:6" s="244" customFormat="1" ht="24" customHeight="1">
      <c r="A438" s="269" t="s">
        <v>396</v>
      </c>
      <c r="B438" s="264">
        <f t="shared" si="13"/>
        <v>0</v>
      </c>
      <c r="C438" s="264"/>
      <c r="D438" s="271"/>
      <c r="E438" s="271"/>
      <c r="F438" s="268"/>
    </row>
    <row r="439" spans="1:6" s="244" customFormat="1" ht="24" customHeight="1">
      <c r="A439" s="269" t="s">
        <v>397</v>
      </c>
      <c r="B439" s="264">
        <f t="shared" si="13"/>
        <v>0</v>
      </c>
      <c r="C439" s="264"/>
      <c r="D439" s="271"/>
      <c r="E439" s="271"/>
      <c r="F439" s="268"/>
    </row>
    <row r="440" spans="1:6" s="244" customFormat="1" ht="24" customHeight="1">
      <c r="A440" s="269" t="s">
        <v>398</v>
      </c>
      <c r="B440" s="264">
        <f t="shared" si="13"/>
        <v>0</v>
      </c>
      <c r="C440" s="264"/>
      <c r="D440" s="271"/>
      <c r="E440" s="271"/>
      <c r="F440" s="268"/>
    </row>
    <row r="441" spans="1:6" s="244" customFormat="1" ht="24" customHeight="1">
      <c r="A441" s="269" t="s">
        <v>399</v>
      </c>
      <c r="B441" s="264">
        <f t="shared" si="13"/>
        <v>0</v>
      </c>
      <c r="C441" s="264"/>
      <c r="D441" s="271"/>
      <c r="E441" s="271"/>
      <c r="F441" s="268"/>
    </row>
    <row r="442" spans="1:6" s="244" customFormat="1" ht="24" customHeight="1">
      <c r="A442" s="269" t="s">
        <v>400</v>
      </c>
      <c r="B442" s="264">
        <f t="shared" si="13"/>
        <v>0</v>
      </c>
      <c r="C442" s="264"/>
      <c r="D442" s="271"/>
      <c r="E442" s="271"/>
      <c r="F442" s="268"/>
    </row>
    <row r="443" spans="1:6" s="244" customFormat="1" ht="24" customHeight="1">
      <c r="A443" s="269" t="s">
        <v>401</v>
      </c>
      <c r="B443" s="264">
        <f t="shared" si="13"/>
        <v>0</v>
      </c>
      <c r="C443" s="264"/>
      <c r="D443" s="271"/>
      <c r="E443" s="271"/>
      <c r="F443" s="268"/>
    </row>
    <row r="444" spans="1:6" s="244" customFormat="1" ht="24" customHeight="1">
      <c r="A444" s="269" t="s">
        <v>402</v>
      </c>
      <c r="B444" s="264">
        <f t="shared" si="13"/>
        <v>210</v>
      </c>
      <c r="C444" s="264"/>
      <c r="D444" s="271">
        <v>210</v>
      </c>
      <c r="E444" s="271"/>
      <c r="F444" s="268"/>
    </row>
    <row r="445" spans="1:6" s="244" customFormat="1" ht="24" customHeight="1">
      <c r="A445" s="269" t="s">
        <v>403</v>
      </c>
      <c r="B445" s="264">
        <f t="shared" si="13"/>
        <v>704.72</v>
      </c>
      <c r="C445" s="264">
        <f>SUM(C446:C448)</f>
        <v>670.45</v>
      </c>
      <c r="D445" s="264">
        <f>SUM(D446:D448)</f>
        <v>34.27</v>
      </c>
      <c r="E445" s="264">
        <f>SUM(E446:E448)</f>
        <v>0</v>
      </c>
      <c r="F445" s="268"/>
    </row>
    <row r="446" spans="1:6" s="244" customFormat="1" ht="24" customHeight="1">
      <c r="A446" s="269" t="s">
        <v>404</v>
      </c>
      <c r="B446" s="264">
        <f t="shared" si="13"/>
        <v>0</v>
      </c>
      <c r="C446" s="264"/>
      <c r="D446" s="271"/>
      <c r="E446" s="271"/>
      <c r="F446" s="268"/>
    </row>
    <row r="447" spans="1:6" s="244" customFormat="1" ht="24" customHeight="1">
      <c r="A447" s="269" t="s">
        <v>405</v>
      </c>
      <c r="B447" s="264">
        <f t="shared" si="13"/>
        <v>670.45</v>
      </c>
      <c r="C447" s="264">
        <v>670.45</v>
      </c>
      <c r="D447" s="271"/>
      <c r="E447" s="271"/>
      <c r="F447" s="268"/>
    </row>
    <row r="448" spans="1:6" s="244" customFormat="1" ht="24" customHeight="1">
      <c r="A448" s="269" t="s">
        <v>406</v>
      </c>
      <c r="B448" s="264">
        <f t="shared" si="13"/>
        <v>34.27</v>
      </c>
      <c r="C448" s="264"/>
      <c r="D448" s="271">
        <v>34.27</v>
      </c>
      <c r="E448" s="271"/>
      <c r="F448" s="268"/>
    </row>
    <row r="449" spans="1:6" s="244" customFormat="1" ht="24" customHeight="1">
      <c r="A449" s="269" t="s">
        <v>407</v>
      </c>
      <c r="B449" s="264">
        <f t="shared" si="13"/>
        <v>999.4100000000001</v>
      </c>
      <c r="C449" s="264">
        <f>SUM(C450:C460)</f>
        <v>501.25</v>
      </c>
      <c r="D449" s="264">
        <f>SUM(D450:D460)</f>
        <v>498.16</v>
      </c>
      <c r="E449" s="264">
        <f>SUM(E450:E460)</f>
        <v>0</v>
      </c>
      <c r="F449" s="268"/>
    </row>
    <row r="450" spans="1:6" s="244" customFormat="1" ht="24" customHeight="1">
      <c r="A450" s="269" t="s">
        <v>408</v>
      </c>
      <c r="B450" s="264">
        <f t="shared" si="13"/>
        <v>235.73</v>
      </c>
      <c r="C450" s="264">
        <v>235.73</v>
      </c>
      <c r="D450" s="271"/>
      <c r="E450" s="271"/>
      <c r="F450" s="268"/>
    </row>
    <row r="451" spans="1:6" s="244" customFormat="1" ht="24" customHeight="1">
      <c r="A451" s="269" t="s">
        <v>409</v>
      </c>
      <c r="B451" s="264">
        <f t="shared" si="13"/>
        <v>78.26</v>
      </c>
      <c r="C451" s="264">
        <v>78.26</v>
      </c>
      <c r="D451" s="271"/>
      <c r="E451" s="271"/>
      <c r="F451" s="268"/>
    </row>
    <row r="452" spans="1:6" s="244" customFormat="1" ht="24" customHeight="1">
      <c r="A452" s="269" t="s">
        <v>410</v>
      </c>
      <c r="B452" s="264">
        <f t="shared" si="13"/>
        <v>100.52</v>
      </c>
      <c r="C452" s="264">
        <v>100.52</v>
      </c>
      <c r="D452" s="271"/>
      <c r="E452" s="271"/>
      <c r="F452" s="268"/>
    </row>
    <row r="453" spans="1:6" s="244" customFormat="1" ht="24" customHeight="1">
      <c r="A453" s="269" t="s">
        <v>411</v>
      </c>
      <c r="B453" s="264">
        <f t="shared" si="13"/>
        <v>0</v>
      </c>
      <c r="C453" s="264"/>
      <c r="D453" s="271"/>
      <c r="E453" s="271"/>
      <c r="F453" s="268"/>
    </row>
    <row r="454" spans="1:6" s="244" customFormat="1" ht="24" customHeight="1">
      <c r="A454" s="269" t="s">
        <v>412</v>
      </c>
      <c r="B454" s="264">
        <f t="shared" si="13"/>
        <v>0</v>
      </c>
      <c r="C454" s="264"/>
      <c r="D454" s="271"/>
      <c r="E454" s="271"/>
      <c r="F454" s="268"/>
    </row>
    <row r="455" spans="1:6" s="244" customFormat="1" ht="24" customHeight="1">
      <c r="A455" s="269" t="s">
        <v>413</v>
      </c>
      <c r="B455" s="264">
        <f t="shared" si="13"/>
        <v>0</v>
      </c>
      <c r="C455" s="264"/>
      <c r="D455" s="271"/>
      <c r="E455" s="271"/>
      <c r="F455" s="268"/>
    </row>
    <row r="456" spans="1:6" s="244" customFormat="1" ht="24" customHeight="1">
      <c r="A456" s="269" t="s">
        <v>414</v>
      </c>
      <c r="B456" s="264">
        <f t="shared" si="13"/>
        <v>0</v>
      </c>
      <c r="C456" s="264"/>
      <c r="D456" s="271"/>
      <c r="E456" s="271"/>
      <c r="F456" s="268"/>
    </row>
    <row r="457" spans="1:6" s="244" customFormat="1" ht="24" customHeight="1">
      <c r="A457" s="269" t="s">
        <v>415</v>
      </c>
      <c r="B457" s="264">
        <f t="shared" si="13"/>
        <v>584.9</v>
      </c>
      <c r="C457" s="264">
        <v>86.74</v>
      </c>
      <c r="D457" s="271">
        <v>498.16</v>
      </c>
      <c r="E457" s="271"/>
      <c r="F457" s="268"/>
    </row>
    <row r="458" spans="1:6" s="244" customFormat="1" ht="24" customHeight="1">
      <c r="A458" s="269" t="s">
        <v>416</v>
      </c>
      <c r="B458" s="264">
        <f t="shared" si="13"/>
        <v>0</v>
      </c>
      <c r="C458" s="264"/>
      <c r="D458" s="271"/>
      <c r="E458" s="271"/>
      <c r="F458" s="268"/>
    </row>
    <row r="459" spans="1:6" s="244" customFormat="1" ht="24" customHeight="1">
      <c r="A459" s="269" t="s">
        <v>417</v>
      </c>
      <c r="B459" s="264">
        <f t="shared" si="13"/>
        <v>0</v>
      </c>
      <c r="C459" s="264"/>
      <c r="D459" s="271"/>
      <c r="E459" s="271"/>
      <c r="F459" s="268"/>
    </row>
    <row r="460" spans="1:6" s="244" customFormat="1" ht="24" customHeight="1">
      <c r="A460" s="269" t="s">
        <v>418</v>
      </c>
      <c r="B460" s="264">
        <f t="shared" si="13"/>
        <v>0</v>
      </c>
      <c r="C460" s="264"/>
      <c r="D460" s="271"/>
      <c r="E460" s="271"/>
      <c r="F460" s="268"/>
    </row>
    <row r="461" spans="1:6" s="244" customFormat="1" ht="24" customHeight="1">
      <c r="A461" s="269" t="s">
        <v>419</v>
      </c>
      <c r="B461" s="264">
        <f t="shared" si="13"/>
        <v>325.25</v>
      </c>
      <c r="C461" s="264">
        <f>SUM(C462:C464)</f>
        <v>263.7</v>
      </c>
      <c r="D461" s="264">
        <f>SUM(D462:D464)</f>
        <v>61.55</v>
      </c>
      <c r="E461" s="271"/>
      <c r="F461" s="268"/>
    </row>
    <row r="462" spans="1:6" s="244" customFormat="1" ht="24" customHeight="1">
      <c r="A462" s="269" t="s">
        <v>420</v>
      </c>
      <c r="B462" s="264">
        <f t="shared" si="13"/>
        <v>0</v>
      </c>
      <c r="C462" s="264"/>
      <c r="D462" s="271"/>
      <c r="E462" s="271"/>
      <c r="F462" s="268"/>
    </row>
    <row r="463" spans="1:6" s="244" customFormat="1" ht="24" customHeight="1">
      <c r="A463" s="269" t="s">
        <v>421</v>
      </c>
      <c r="B463" s="264">
        <f t="shared" si="13"/>
        <v>263.7</v>
      </c>
      <c r="C463" s="264">
        <v>263.7</v>
      </c>
      <c r="D463" s="271"/>
      <c r="E463" s="271"/>
      <c r="F463" s="268"/>
    </row>
    <row r="464" spans="1:6" s="244" customFormat="1" ht="24" customHeight="1">
      <c r="A464" s="269" t="s">
        <v>422</v>
      </c>
      <c r="B464" s="264">
        <f t="shared" si="13"/>
        <v>61.55</v>
      </c>
      <c r="C464" s="264"/>
      <c r="D464" s="271">
        <v>61.55</v>
      </c>
      <c r="E464" s="271"/>
      <c r="F464" s="268"/>
    </row>
    <row r="465" spans="1:6" s="244" customFormat="1" ht="24" customHeight="1">
      <c r="A465" s="269" t="s">
        <v>423</v>
      </c>
      <c r="B465" s="264">
        <f t="shared" si="13"/>
        <v>143.5</v>
      </c>
      <c r="C465" s="264">
        <f>SUM(C466:C469)</f>
        <v>143.5</v>
      </c>
      <c r="D465" s="264">
        <f>SUM(D466:D469)</f>
        <v>0</v>
      </c>
      <c r="E465" s="264">
        <f>SUM(E466:E469)</f>
        <v>0</v>
      </c>
      <c r="F465" s="268"/>
    </row>
    <row r="466" spans="1:6" s="244" customFormat="1" ht="24" customHeight="1">
      <c r="A466" s="269" t="s">
        <v>424</v>
      </c>
      <c r="B466" s="264">
        <f t="shared" si="13"/>
        <v>143.5</v>
      </c>
      <c r="C466" s="264">
        <v>143.5</v>
      </c>
      <c r="D466" s="271"/>
      <c r="E466" s="271"/>
      <c r="F466" s="268"/>
    </row>
    <row r="467" spans="1:6" s="244" customFormat="1" ht="24" customHeight="1">
      <c r="A467" s="269" t="s">
        <v>425</v>
      </c>
      <c r="B467" s="264">
        <f t="shared" si="13"/>
        <v>0</v>
      </c>
      <c r="C467" s="264"/>
      <c r="D467" s="271"/>
      <c r="E467" s="271"/>
      <c r="F467" s="268"/>
    </row>
    <row r="468" spans="1:6" s="244" customFormat="1" ht="24" customHeight="1">
      <c r="A468" s="269" t="s">
        <v>426</v>
      </c>
      <c r="B468" s="264">
        <f t="shared" si="13"/>
        <v>0</v>
      </c>
      <c r="C468" s="264"/>
      <c r="D468" s="271"/>
      <c r="E468" s="271"/>
      <c r="F468" s="268"/>
    </row>
    <row r="469" spans="1:6" s="244" customFormat="1" ht="24" customHeight="1">
      <c r="A469" s="269" t="s">
        <v>427</v>
      </c>
      <c r="B469" s="264">
        <f t="shared" si="13"/>
        <v>0</v>
      </c>
      <c r="C469" s="264"/>
      <c r="D469" s="271"/>
      <c r="E469" s="271"/>
      <c r="F469" s="268"/>
    </row>
    <row r="470" spans="1:6" s="244" customFormat="1" ht="24" customHeight="1">
      <c r="A470" s="269" t="s">
        <v>428</v>
      </c>
      <c r="B470" s="264">
        <f aca="true" t="shared" si="14" ref="B470:B533">C470+D470+E470</f>
        <v>686.21</v>
      </c>
      <c r="C470" s="264">
        <f>SUM(C471:C473)</f>
        <v>686.21</v>
      </c>
      <c r="D470" s="264">
        <f>SUM(D471:D473)</f>
        <v>0</v>
      </c>
      <c r="E470" s="264">
        <f>SUM(E471:E473)</f>
        <v>0</v>
      </c>
      <c r="F470" s="268"/>
    </row>
    <row r="471" spans="1:6" s="244" customFormat="1" ht="24" customHeight="1">
      <c r="A471" s="269" t="s">
        <v>429</v>
      </c>
      <c r="B471" s="264">
        <f t="shared" si="14"/>
        <v>0</v>
      </c>
      <c r="C471" s="264"/>
      <c r="D471" s="271"/>
      <c r="E471" s="271"/>
      <c r="F471" s="268"/>
    </row>
    <row r="472" spans="1:6" s="244" customFormat="1" ht="24" customHeight="1">
      <c r="A472" s="269" t="s">
        <v>430</v>
      </c>
      <c r="B472" s="264">
        <f t="shared" si="14"/>
        <v>611.21</v>
      </c>
      <c r="C472" s="264">
        <v>611.21</v>
      </c>
      <c r="D472" s="271"/>
      <c r="E472" s="271"/>
      <c r="F472" s="268"/>
    </row>
    <row r="473" spans="1:6" s="244" customFormat="1" ht="24" customHeight="1">
      <c r="A473" s="269" t="s">
        <v>431</v>
      </c>
      <c r="B473" s="264">
        <f t="shared" si="14"/>
        <v>75</v>
      </c>
      <c r="C473" s="264">
        <v>75</v>
      </c>
      <c r="D473" s="271"/>
      <c r="E473" s="271"/>
      <c r="F473" s="268"/>
    </row>
    <row r="474" spans="1:6" s="244" customFormat="1" ht="24" customHeight="1">
      <c r="A474" s="269" t="s">
        <v>432</v>
      </c>
      <c r="B474" s="264">
        <f t="shared" si="14"/>
        <v>428</v>
      </c>
      <c r="C474" s="264">
        <f>SUM(C475:C477)</f>
        <v>10</v>
      </c>
      <c r="D474" s="264">
        <f>SUM(D475:D477)</f>
        <v>418</v>
      </c>
      <c r="E474" s="264">
        <f>SUM(E475:E477)</f>
        <v>0</v>
      </c>
      <c r="F474" s="268"/>
    </row>
    <row r="475" spans="1:6" s="244" customFormat="1" ht="24" customHeight="1">
      <c r="A475" s="269" t="s">
        <v>433</v>
      </c>
      <c r="B475" s="264">
        <f t="shared" si="14"/>
        <v>428</v>
      </c>
      <c r="C475" s="264">
        <v>10</v>
      </c>
      <c r="D475" s="271">
        <v>418</v>
      </c>
      <c r="E475" s="271"/>
      <c r="F475" s="268"/>
    </row>
    <row r="476" spans="1:6" s="244" customFormat="1" ht="24" customHeight="1">
      <c r="A476" s="269" t="s">
        <v>434</v>
      </c>
      <c r="B476" s="264">
        <f t="shared" si="14"/>
        <v>0</v>
      </c>
      <c r="C476" s="264"/>
      <c r="D476" s="271"/>
      <c r="E476" s="271"/>
      <c r="F476" s="268"/>
    </row>
    <row r="477" spans="1:6" s="244" customFormat="1" ht="24" customHeight="1">
      <c r="A477" s="269" t="s">
        <v>435</v>
      </c>
      <c r="B477" s="264">
        <f t="shared" si="14"/>
        <v>0</v>
      </c>
      <c r="C477" s="264"/>
      <c r="D477" s="271"/>
      <c r="E477" s="271"/>
      <c r="F477" s="268"/>
    </row>
    <row r="478" spans="1:6" s="244" customFormat="1" ht="24" customHeight="1">
      <c r="A478" s="269" t="s">
        <v>436</v>
      </c>
      <c r="B478" s="264">
        <f t="shared" si="14"/>
        <v>2.5</v>
      </c>
      <c r="C478" s="264">
        <f>SUM(C479:C480)</f>
        <v>2.5</v>
      </c>
      <c r="D478" s="264">
        <f>SUM(D479:D480)</f>
        <v>0</v>
      </c>
      <c r="E478" s="264">
        <f>SUM(E479:E480)</f>
        <v>0</v>
      </c>
      <c r="F478" s="268"/>
    </row>
    <row r="479" spans="1:6" s="244" customFormat="1" ht="24" customHeight="1">
      <c r="A479" s="269" t="s">
        <v>437</v>
      </c>
      <c r="B479" s="264">
        <f t="shared" si="14"/>
        <v>2.5</v>
      </c>
      <c r="C479" s="264">
        <v>2.5</v>
      </c>
      <c r="D479" s="271"/>
      <c r="E479" s="271"/>
      <c r="F479" s="268"/>
    </row>
    <row r="480" spans="1:6" s="244" customFormat="1" ht="24" customHeight="1">
      <c r="A480" s="269" t="s">
        <v>438</v>
      </c>
      <c r="B480" s="264">
        <f t="shared" si="14"/>
        <v>0</v>
      </c>
      <c r="C480" s="264"/>
      <c r="D480" s="271"/>
      <c r="E480" s="271"/>
      <c r="F480" s="268"/>
    </row>
    <row r="481" spans="1:6" s="244" customFormat="1" ht="24" customHeight="1">
      <c r="A481" s="269" t="s">
        <v>439</v>
      </c>
      <c r="B481" s="264">
        <f t="shared" si="14"/>
        <v>99.91</v>
      </c>
      <c r="C481" s="264">
        <f>C482</f>
        <v>0</v>
      </c>
      <c r="D481" s="264">
        <f>D482</f>
        <v>99.91</v>
      </c>
      <c r="E481" s="271"/>
      <c r="F481" s="268"/>
    </row>
    <row r="482" spans="1:6" s="244" customFormat="1" ht="24" customHeight="1">
      <c r="A482" s="269" t="s">
        <v>440</v>
      </c>
      <c r="B482" s="264">
        <f t="shared" si="14"/>
        <v>99.91</v>
      </c>
      <c r="C482" s="264"/>
      <c r="D482" s="271">
        <v>99.91</v>
      </c>
      <c r="E482" s="271"/>
      <c r="F482" s="268"/>
    </row>
    <row r="483" spans="1:6" s="244" customFormat="1" ht="24" customHeight="1">
      <c r="A483" s="267" t="s">
        <v>441</v>
      </c>
      <c r="B483" s="264">
        <f t="shared" si="14"/>
        <v>3351.9</v>
      </c>
      <c r="C483" s="264">
        <f>C484+C493</f>
        <v>3351.9</v>
      </c>
      <c r="D483" s="264">
        <f>D484+D493</f>
        <v>0</v>
      </c>
      <c r="E483" s="264">
        <f>E484+E493</f>
        <v>0</v>
      </c>
      <c r="F483" s="268"/>
    </row>
    <row r="484" spans="1:6" s="244" customFormat="1" ht="24" customHeight="1">
      <c r="A484" s="269" t="s">
        <v>442</v>
      </c>
      <c r="B484" s="264">
        <f t="shared" si="14"/>
        <v>369.3</v>
      </c>
      <c r="C484" s="264">
        <f>SUM(C485:C492)</f>
        <v>369.3</v>
      </c>
      <c r="D484" s="264">
        <f>SUM(D485:D492)</f>
        <v>0</v>
      </c>
      <c r="E484" s="264">
        <f>SUM(E485:E492)</f>
        <v>0</v>
      </c>
      <c r="F484" s="268"/>
    </row>
    <row r="485" spans="1:6" s="244" customFormat="1" ht="24" customHeight="1">
      <c r="A485" s="269" t="s">
        <v>289</v>
      </c>
      <c r="B485" s="264">
        <f t="shared" si="14"/>
        <v>255.3</v>
      </c>
      <c r="C485" s="264">
        <v>255.3</v>
      </c>
      <c r="D485" s="264"/>
      <c r="E485" s="264"/>
      <c r="F485" s="268"/>
    </row>
    <row r="486" spans="1:6" s="244" customFormat="1" ht="24" customHeight="1">
      <c r="A486" s="269" t="s">
        <v>259</v>
      </c>
      <c r="B486" s="264">
        <f t="shared" si="14"/>
        <v>0</v>
      </c>
      <c r="C486" s="264"/>
      <c r="D486" s="271"/>
      <c r="E486" s="271"/>
      <c r="F486" s="268"/>
    </row>
    <row r="487" spans="1:6" s="244" customFormat="1" ht="24" customHeight="1">
      <c r="A487" s="269" t="s">
        <v>260</v>
      </c>
      <c r="B487" s="264">
        <f t="shared" si="14"/>
        <v>0</v>
      </c>
      <c r="C487" s="264"/>
      <c r="D487" s="271"/>
      <c r="E487" s="271"/>
      <c r="F487" s="268"/>
    </row>
    <row r="488" spans="1:6" s="244" customFormat="1" ht="24" customHeight="1">
      <c r="A488" s="269" t="s">
        <v>443</v>
      </c>
      <c r="B488" s="264">
        <f t="shared" si="14"/>
        <v>0</v>
      </c>
      <c r="C488" s="264"/>
      <c r="D488" s="271"/>
      <c r="E488" s="271"/>
      <c r="F488" s="268"/>
    </row>
    <row r="489" spans="1:6" s="244" customFormat="1" ht="24" customHeight="1">
      <c r="A489" s="269" t="s">
        <v>444</v>
      </c>
      <c r="B489" s="264">
        <f t="shared" si="14"/>
        <v>0</v>
      </c>
      <c r="C489" s="264"/>
      <c r="D489" s="271"/>
      <c r="E489" s="271"/>
      <c r="F489" s="268"/>
    </row>
    <row r="490" spans="1:6" s="244" customFormat="1" ht="24" customHeight="1">
      <c r="A490" s="269" t="s">
        <v>445</v>
      </c>
      <c r="B490" s="264">
        <f t="shared" si="14"/>
        <v>0</v>
      </c>
      <c r="C490" s="264"/>
      <c r="D490" s="271"/>
      <c r="E490" s="271"/>
      <c r="F490" s="268"/>
    </row>
    <row r="491" spans="1:6" s="244" customFormat="1" ht="24" customHeight="1">
      <c r="A491" s="269" t="s">
        <v>446</v>
      </c>
      <c r="B491" s="264">
        <f t="shared" si="14"/>
        <v>0</v>
      </c>
      <c r="C491" s="264"/>
      <c r="D491" s="271"/>
      <c r="E491" s="271"/>
      <c r="F491" s="268"/>
    </row>
    <row r="492" spans="1:6" s="244" customFormat="1" ht="24" customHeight="1">
      <c r="A492" s="269" t="s">
        <v>447</v>
      </c>
      <c r="B492" s="264">
        <f t="shared" si="14"/>
        <v>114</v>
      </c>
      <c r="C492" s="264">
        <v>114</v>
      </c>
      <c r="D492" s="271"/>
      <c r="E492" s="271"/>
      <c r="F492" s="268"/>
    </row>
    <row r="493" spans="1:6" s="244" customFormat="1" ht="24" customHeight="1">
      <c r="A493" s="269" t="s">
        <v>448</v>
      </c>
      <c r="B493" s="264">
        <f t="shared" si="14"/>
        <v>2982.6</v>
      </c>
      <c r="C493" s="264">
        <f>SUM(C494:C498)</f>
        <v>2982.6</v>
      </c>
      <c r="D493" s="264">
        <f>SUM(D494:D498)</f>
        <v>0</v>
      </c>
      <c r="E493" s="264">
        <f>SUM(E494:E498)</f>
        <v>0</v>
      </c>
      <c r="F493" s="268"/>
    </row>
    <row r="494" spans="1:6" s="244" customFormat="1" ht="24" customHeight="1">
      <c r="A494" s="269" t="s">
        <v>449</v>
      </c>
      <c r="B494" s="264">
        <f t="shared" si="14"/>
        <v>2982.6</v>
      </c>
      <c r="C494" s="264">
        <v>2982.6</v>
      </c>
      <c r="D494" s="271"/>
      <c r="E494" s="271"/>
      <c r="F494" s="268"/>
    </row>
    <row r="495" spans="1:6" s="244" customFormat="1" ht="24" customHeight="1">
      <c r="A495" s="269" t="s">
        <v>450</v>
      </c>
      <c r="B495" s="264">
        <f t="shared" si="14"/>
        <v>0</v>
      </c>
      <c r="C495" s="264"/>
      <c r="D495" s="271"/>
      <c r="E495" s="271"/>
      <c r="F495" s="268"/>
    </row>
    <row r="496" spans="1:6" s="244" customFormat="1" ht="24" customHeight="1">
      <c r="A496" s="269" t="s">
        <v>451</v>
      </c>
      <c r="B496" s="264">
        <f t="shared" si="14"/>
        <v>0</v>
      </c>
      <c r="C496" s="264"/>
      <c r="D496" s="271"/>
      <c r="E496" s="271"/>
      <c r="F496" s="268"/>
    </row>
    <row r="497" spans="1:6" s="244" customFormat="1" ht="24" customHeight="1">
      <c r="A497" s="269" t="s">
        <v>452</v>
      </c>
      <c r="B497" s="264">
        <f t="shared" si="14"/>
        <v>0</v>
      </c>
      <c r="C497" s="264"/>
      <c r="D497" s="271"/>
      <c r="E497" s="271"/>
      <c r="F497" s="268"/>
    </row>
    <row r="498" spans="1:6" s="244" customFormat="1" ht="25.5" customHeight="1">
      <c r="A498" s="269" t="s">
        <v>453</v>
      </c>
      <c r="B498" s="264">
        <f t="shared" si="14"/>
        <v>0</v>
      </c>
      <c r="C498" s="264"/>
      <c r="D498" s="271"/>
      <c r="E498" s="271"/>
      <c r="F498" s="268"/>
    </row>
    <row r="499" spans="1:6" s="244" customFormat="1" ht="24" customHeight="1">
      <c r="A499" s="267" t="s">
        <v>454</v>
      </c>
      <c r="B499" s="264">
        <f t="shared" si="14"/>
        <v>3004.17</v>
      </c>
      <c r="C499" s="264">
        <f>C500+C511+C514+C516</f>
        <v>2666.17</v>
      </c>
      <c r="D499" s="264">
        <f>D500+D511+D514+D516</f>
        <v>0</v>
      </c>
      <c r="E499" s="264">
        <f>E500+E511+E514+E516</f>
        <v>338</v>
      </c>
      <c r="F499" s="268"/>
    </row>
    <row r="500" spans="1:6" s="244" customFormat="1" ht="24" customHeight="1">
      <c r="A500" s="269" t="s">
        <v>455</v>
      </c>
      <c r="B500" s="264">
        <f t="shared" si="14"/>
        <v>615.6700000000001</v>
      </c>
      <c r="C500" s="264">
        <f>SUM(C501:C510)</f>
        <v>615.6700000000001</v>
      </c>
      <c r="D500" s="264">
        <f>SUM(D501:D510)</f>
        <v>0</v>
      </c>
      <c r="E500" s="264">
        <f>SUM(E501:E510)</f>
        <v>0</v>
      </c>
      <c r="F500" s="268"/>
    </row>
    <row r="501" spans="1:6" s="244" customFormat="1" ht="24" customHeight="1">
      <c r="A501" s="269" t="s">
        <v>74</v>
      </c>
      <c r="B501" s="264">
        <f t="shared" si="14"/>
        <v>403.74</v>
      </c>
      <c r="C501" s="264">
        <v>403.74</v>
      </c>
      <c r="D501" s="271"/>
      <c r="E501" s="271"/>
      <c r="F501" s="268"/>
    </row>
    <row r="502" spans="1:6" s="244" customFormat="1" ht="24" customHeight="1">
      <c r="A502" s="269" t="s">
        <v>75</v>
      </c>
      <c r="B502" s="264">
        <f t="shared" si="14"/>
        <v>0</v>
      </c>
      <c r="C502" s="264"/>
      <c r="D502" s="271"/>
      <c r="E502" s="271"/>
      <c r="F502" s="268"/>
    </row>
    <row r="503" spans="1:6" s="244" customFormat="1" ht="24" customHeight="1">
      <c r="A503" s="269" t="s">
        <v>76</v>
      </c>
      <c r="B503" s="264">
        <f t="shared" si="14"/>
        <v>0</v>
      </c>
      <c r="C503" s="264"/>
      <c r="D503" s="271"/>
      <c r="E503" s="271"/>
      <c r="F503" s="268"/>
    </row>
    <row r="504" spans="1:6" s="244" customFormat="1" ht="24" customHeight="1">
      <c r="A504" s="269" t="s">
        <v>456</v>
      </c>
      <c r="B504" s="264">
        <f t="shared" si="14"/>
        <v>127.43</v>
      </c>
      <c r="C504" s="264">
        <v>127.43</v>
      </c>
      <c r="D504" s="271"/>
      <c r="E504" s="271"/>
      <c r="F504" s="268"/>
    </row>
    <row r="505" spans="1:6" s="244" customFormat="1" ht="24" customHeight="1">
      <c r="A505" s="269" t="s">
        <v>457</v>
      </c>
      <c r="B505" s="264">
        <f t="shared" si="14"/>
        <v>0</v>
      </c>
      <c r="C505" s="264"/>
      <c r="D505" s="271"/>
      <c r="E505" s="271"/>
      <c r="F505" s="268"/>
    </row>
    <row r="506" spans="1:6" s="244" customFormat="1" ht="24" customHeight="1">
      <c r="A506" s="269" t="s">
        <v>458</v>
      </c>
      <c r="B506" s="264">
        <f t="shared" si="14"/>
        <v>0</v>
      </c>
      <c r="C506" s="264"/>
      <c r="D506" s="271"/>
      <c r="E506" s="271"/>
      <c r="F506" s="268"/>
    </row>
    <row r="507" spans="1:6" s="244" customFormat="1" ht="24" customHeight="1">
      <c r="A507" s="269" t="s">
        <v>459</v>
      </c>
      <c r="B507" s="264">
        <f t="shared" si="14"/>
        <v>0</v>
      </c>
      <c r="C507" s="264"/>
      <c r="D507" s="271"/>
      <c r="E507" s="271"/>
      <c r="F507" s="268"/>
    </row>
    <row r="508" spans="1:6" s="244" customFormat="1" ht="24" customHeight="1">
      <c r="A508" s="269" t="s">
        <v>460</v>
      </c>
      <c r="B508" s="264">
        <f t="shared" si="14"/>
        <v>0</v>
      </c>
      <c r="C508" s="264"/>
      <c r="D508" s="271"/>
      <c r="E508" s="271"/>
      <c r="F508" s="268"/>
    </row>
    <row r="509" spans="1:6" s="244" customFormat="1" ht="24" customHeight="1">
      <c r="A509" s="269" t="s">
        <v>461</v>
      </c>
      <c r="B509" s="264">
        <f t="shared" si="14"/>
        <v>0</v>
      </c>
      <c r="C509" s="264"/>
      <c r="D509" s="271"/>
      <c r="E509" s="271"/>
      <c r="F509" s="268"/>
    </row>
    <row r="510" spans="1:6" s="244" customFormat="1" ht="24" customHeight="1">
      <c r="A510" s="269" t="s">
        <v>462</v>
      </c>
      <c r="B510" s="264">
        <f t="shared" si="14"/>
        <v>84.5</v>
      </c>
      <c r="C510" s="264">
        <v>84.5</v>
      </c>
      <c r="D510" s="271"/>
      <c r="E510" s="271"/>
      <c r="F510" s="268"/>
    </row>
    <row r="511" spans="1:6" s="244" customFormat="1" ht="24" customHeight="1">
      <c r="A511" s="269" t="s">
        <v>463</v>
      </c>
      <c r="B511" s="264">
        <f t="shared" si="14"/>
        <v>2122.5</v>
      </c>
      <c r="C511" s="264">
        <f>SUM(C512:C513)</f>
        <v>1784.5</v>
      </c>
      <c r="D511" s="264">
        <f>SUM(D512:D513)</f>
        <v>0</v>
      </c>
      <c r="E511" s="264">
        <f>SUM(E512:E513)</f>
        <v>338</v>
      </c>
      <c r="F511" s="268"/>
    </row>
    <row r="512" spans="1:6" s="244" customFormat="1" ht="24" customHeight="1">
      <c r="A512" s="269" t="s">
        <v>464</v>
      </c>
      <c r="B512" s="264">
        <f t="shared" si="14"/>
        <v>1996.5</v>
      </c>
      <c r="C512" s="264">
        <v>1658.5</v>
      </c>
      <c r="D512" s="271"/>
      <c r="E512" s="271">
        <v>338</v>
      </c>
      <c r="F512" s="268"/>
    </row>
    <row r="513" spans="1:6" s="244" customFormat="1" ht="24" customHeight="1">
      <c r="A513" s="269" t="s">
        <v>465</v>
      </c>
      <c r="B513" s="264">
        <f t="shared" si="14"/>
        <v>126</v>
      </c>
      <c r="C513" s="264">
        <v>126</v>
      </c>
      <c r="D513" s="271"/>
      <c r="E513" s="271"/>
      <c r="F513" s="268"/>
    </row>
    <row r="514" spans="1:6" s="244" customFormat="1" ht="24" customHeight="1">
      <c r="A514" s="269" t="s">
        <v>466</v>
      </c>
      <c r="B514" s="264">
        <f t="shared" si="14"/>
        <v>266</v>
      </c>
      <c r="C514" s="264">
        <f>C515</f>
        <v>266</v>
      </c>
      <c r="D514" s="264">
        <f>D515</f>
        <v>0</v>
      </c>
      <c r="E514" s="264">
        <f>E515</f>
        <v>0</v>
      </c>
      <c r="F514" s="268"/>
    </row>
    <row r="515" spans="1:6" s="244" customFormat="1" ht="24" customHeight="1">
      <c r="A515" s="269" t="s">
        <v>467</v>
      </c>
      <c r="B515" s="264">
        <f t="shared" si="14"/>
        <v>266</v>
      </c>
      <c r="C515" s="264">
        <v>266</v>
      </c>
      <c r="D515" s="271"/>
      <c r="E515" s="271"/>
      <c r="F515" s="268"/>
    </row>
    <row r="516" spans="1:6" s="245" customFormat="1" ht="24" customHeight="1">
      <c r="A516" s="269" t="s">
        <v>468</v>
      </c>
      <c r="B516" s="264">
        <f t="shared" si="14"/>
        <v>0</v>
      </c>
      <c r="C516" s="264">
        <f>C517</f>
        <v>0</v>
      </c>
      <c r="D516" s="264">
        <f>D517</f>
        <v>0</v>
      </c>
      <c r="E516" s="264">
        <f>E517</f>
        <v>0</v>
      </c>
      <c r="F516" s="268"/>
    </row>
    <row r="517" spans="1:6" s="245" customFormat="1" ht="24" customHeight="1">
      <c r="A517" s="269" t="s">
        <v>469</v>
      </c>
      <c r="B517" s="264">
        <f t="shared" si="14"/>
        <v>0</v>
      </c>
      <c r="C517" s="264"/>
      <c r="D517" s="271"/>
      <c r="E517" s="271"/>
      <c r="F517" s="268"/>
    </row>
    <row r="518" spans="1:6" s="245" customFormat="1" ht="24" customHeight="1">
      <c r="A518" s="267" t="s">
        <v>470</v>
      </c>
      <c r="B518" s="264">
        <f t="shared" si="14"/>
        <v>13401.48</v>
      </c>
      <c r="C518" s="264">
        <f>C519+C544+C566+C592+C603+C609</f>
        <v>9496.48</v>
      </c>
      <c r="D518" s="264">
        <f>D519+D544+D566+D592+D603+D609</f>
        <v>3905</v>
      </c>
      <c r="E518" s="264">
        <f>E519+E544+E566+E592+E603+E609</f>
        <v>0</v>
      </c>
      <c r="F518" s="268"/>
    </row>
    <row r="519" spans="1:6" s="245" customFormat="1" ht="24" customHeight="1">
      <c r="A519" s="269" t="s">
        <v>471</v>
      </c>
      <c r="B519" s="264">
        <f t="shared" si="14"/>
        <v>3502.21</v>
      </c>
      <c r="C519" s="264">
        <f>SUM(C520:C543)</f>
        <v>3502.21</v>
      </c>
      <c r="D519" s="264">
        <f>SUM(D520:D543)</f>
        <v>0</v>
      </c>
      <c r="E519" s="264">
        <f>SUM(E520:E543)</f>
        <v>0</v>
      </c>
      <c r="F519" s="268"/>
    </row>
    <row r="520" spans="1:6" s="244" customFormat="1" ht="24" customHeight="1">
      <c r="A520" s="269" t="s">
        <v>219</v>
      </c>
      <c r="B520" s="264">
        <f t="shared" si="14"/>
        <v>0</v>
      </c>
      <c r="C520" s="264"/>
      <c r="D520" s="271"/>
      <c r="E520" s="271"/>
      <c r="F520" s="268"/>
    </row>
    <row r="521" spans="1:6" s="244" customFormat="1" ht="24" customHeight="1">
      <c r="A521" s="269" t="s">
        <v>151</v>
      </c>
      <c r="B521" s="264">
        <f t="shared" si="14"/>
        <v>0</v>
      </c>
      <c r="C521" s="264"/>
      <c r="D521" s="271"/>
      <c r="E521" s="271"/>
      <c r="F521" s="268"/>
    </row>
    <row r="522" spans="1:6" s="244" customFormat="1" ht="24" customHeight="1">
      <c r="A522" s="269" t="s">
        <v>152</v>
      </c>
      <c r="B522" s="264">
        <f t="shared" si="14"/>
        <v>0</v>
      </c>
      <c r="C522" s="264"/>
      <c r="D522" s="271"/>
      <c r="E522" s="271"/>
      <c r="F522" s="268"/>
    </row>
    <row r="523" spans="1:6" s="244" customFormat="1" ht="24" customHeight="1">
      <c r="A523" s="269" t="s">
        <v>472</v>
      </c>
      <c r="B523" s="264">
        <f t="shared" si="14"/>
        <v>3465.25</v>
      </c>
      <c r="C523" s="264">
        <v>3465.25</v>
      </c>
      <c r="D523" s="271"/>
      <c r="E523" s="271"/>
      <c r="F523" s="268"/>
    </row>
    <row r="524" spans="1:6" s="244" customFormat="1" ht="24" customHeight="1">
      <c r="A524" s="269" t="s">
        <v>473</v>
      </c>
      <c r="B524" s="264">
        <f t="shared" si="14"/>
        <v>0</v>
      </c>
      <c r="C524" s="264"/>
      <c r="D524" s="271"/>
      <c r="E524" s="271"/>
      <c r="F524" s="268"/>
    </row>
    <row r="525" spans="1:6" s="244" customFormat="1" ht="24" customHeight="1">
      <c r="A525" s="269" t="s">
        <v>474</v>
      </c>
      <c r="B525" s="264">
        <f t="shared" si="14"/>
        <v>0</v>
      </c>
      <c r="C525" s="264"/>
      <c r="D525" s="271"/>
      <c r="E525" s="271"/>
      <c r="F525" s="268"/>
    </row>
    <row r="526" spans="1:6" s="244" customFormat="1" ht="24" customHeight="1">
      <c r="A526" s="269" t="s">
        <v>475</v>
      </c>
      <c r="B526" s="264">
        <f t="shared" si="14"/>
        <v>0</v>
      </c>
      <c r="C526" s="264"/>
      <c r="D526" s="271"/>
      <c r="E526" s="271"/>
      <c r="F526" s="268"/>
    </row>
    <row r="527" spans="1:6" s="244" customFormat="1" ht="24" customHeight="1">
      <c r="A527" s="269" t="s">
        <v>476</v>
      </c>
      <c r="B527" s="264">
        <f t="shared" si="14"/>
        <v>0</v>
      </c>
      <c r="C527" s="264"/>
      <c r="D527" s="271"/>
      <c r="E527" s="271"/>
      <c r="F527" s="268"/>
    </row>
    <row r="528" spans="1:6" s="244" customFormat="1" ht="24" customHeight="1">
      <c r="A528" s="269" t="s">
        <v>477</v>
      </c>
      <c r="B528" s="264">
        <f t="shared" si="14"/>
        <v>0</v>
      </c>
      <c r="C528" s="264"/>
      <c r="D528" s="271"/>
      <c r="E528" s="271"/>
      <c r="F528" s="268"/>
    </row>
    <row r="529" spans="1:6" s="244" customFormat="1" ht="24" customHeight="1">
      <c r="A529" s="269" t="s">
        <v>478</v>
      </c>
      <c r="B529" s="264">
        <f t="shared" si="14"/>
        <v>0</v>
      </c>
      <c r="C529" s="264"/>
      <c r="D529" s="271"/>
      <c r="E529" s="271"/>
      <c r="F529" s="268"/>
    </row>
    <row r="530" spans="1:6" s="244" customFormat="1" ht="24" customHeight="1">
      <c r="A530" s="269" t="s">
        <v>479</v>
      </c>
      <c r="B530" s="264">
        <f t="shared" si="14"/>
        <v>0</v>
      </c>
      <c r="C530" s="264"/>
      <c r="D530" s="271"/>
      <c r="E530" s="271"/>
      <c r="F530" s="268"/>
    </row>
    <row r="531" spans="1:6" s="244" customFormat="1" ht="24" customHeight="1">
      <c r="A531" s="269" t="s">
        <v>480</v>
      </c>
      <c r="B531" s="264">
        <f t="shared" si="14"/>
        <v>0</v>
      </c>
      <c r="C531" s="264"/>
      <c r="D531" s="271"/>
      <c r="E531" s="271"/>
      <c r="F531" s="268"/>
    </row>
    <row r="532" spans="1:6" s="244" customFormat="1" ht="24" customHeight="1">
      <c r="A532" s="269" t="s">
        <v>481</v>
      </c>
      <c r="B532" s="264">
        <f t="shared" si="14"/>
        <v>0</v>
      </c>
      <c r="C532" s="264"/>
      <c r="D532" s="271"/>
      <c r="E532" s="271"/>
      <c r="F532" s="268"/>
    </row>
    <row r="533" spans="1:6" s="244" customFormat="1" ht="24" customHeight="1">
      <c r="A533" s="269" t="s">
        <v>482</v>
      </c>
      <c r="B533" s="264">
        <f t="shared" si="14"/>
        <v>0</v>
      </c>
      <c r="C533" s="264"/>
      <c r="D533" s="271"/>
      <c r="E533" s="271"/>
      <c r="F533" s="268"/>
    </row>
    <row r="534" spans="1:6" s="244" customFormat="1" ht="24" customHeight="1">
      <c r="A534" s="269" t="s">
        <v>483</v>
      </c>
      <c r="B534" s="264">
        <f aca="true" t="shared" si="15" ref="B534:B597">C534+D534+E534</f>
        <v>0</v>
      </c>
      <c r="C534" s="264"/>
      <c r="D534" s="271"/>
      <c r="E534" s="271"/>
      <c r="F534" s="268"/>
    </row>
    <row r="535" spans="1:6" s="244" customFormat="1" ht="24" customHeight="1">
      <c r="A535" s="269" t="s">
        <v>484</v>
      </c>
      <c r="B535" s="264">
        <f t="shared" si="15"/>
        <v>0</v>
      </c>
      <c r="C535" s="264"/>
      <c r="D535" s="271"/>
      <c r="E535" s="271"/>
      <c r="F535" s="268"/>
    </row>
    <row r="536" spans="1:6" s="244" customFormat="1" ht="24" customHeight="1">
      <c r="A536" s="269" t="s">
        <v>485</v>
      </c>
      <c r="B536" s="264">
        <f t="shared" si="15"/>
        <v>0</v>
      </c>
      <c r="C536" s="264"/>
      <c r="D536" s="271"/>
      <c r="E536" s="271"/>
      <c r="F536" s="268"/>
    </row>
    <row r="537" spans="1:6" s="244" customFormat="1" ht="24" customHeight="1">
      <c r="A537" s="269" t="s">
        <v>486</v>
      </c>
      <c r="B537" s="264">
        <f t="shared" si="15"/>
        <v>0</v>
      </c>
      <c r="C537" s="264"/>
      <c r="D537" s="271"/>
      <c r="E537" s="271"/>
      <c r="F537" s="268"/>
    </row>
    <row r="538" spans="1:6" s="244" customFormat="1" ht="24" customHeight="1">
      <c r="A538" s="269" t="s">
        <v>487</v>
      </c>
      <c r="B538" s="264">
        <f t="shared" si="15"/>
        <v>0</v>
      </c>
      <c r="C538" s="264"/>
      <c r="D538" s="271"/>
      <c r="E538" s="271"/>
      <c r="F538" s="268"/>
    </row>
    <row r="539" spans="1:6" s="244" customFormat="1" ht="24" customHeight="1">
      <c r="A539" s="269" t="s">
        <v>488</v>
      </c>
      <c r="B539" s="264">
        <f t="shared" si="15"/>
        <v>0</v>
      </c>
      <c r="C539" s="264"/>
      <c r="D539" s="271"/>
      <c r="E539" s="271"/>
      <c r="F539" s="268"/>
    </row>
    <row r="540" spans="1:6" s="244" customFormat="1" ht="24" customHeight="1">
      <c r="A540" s="269" t="s">
        <v>489</v>
      </c>
      <c r="B540" s="264">
        <f t="shared" si="15"/>
        <v>0</v>
      </c>
      <c r="C540" s="264"/>
      <c r="D540" s="271"/>
      <c r="E540" s="271"/>
      <c r="F540" s="268"/>
    </row>
    <row r="541" spans="1:6" s="244" customFormat="1" ht="24" customHeight="1">
      <c r="A541" s="269" t="s">
        <v>490</v>
      </c>
      <c r="B541" s="264">
        <f t="shared" si="15"/>
        <v>0</v>
      </c>
      <c r="C541" s="264"/>
      <c r="D541" s="271"/>
      <c r="E541" s="271"/>
      <c r="F541" s="268"/>
    </row>
    <row r="542" spans="1:6" s="244" customFormat="1" ht="24" customHeight="1">
      <c r="A542" s="269" t="s">
        <v>491</v>
      </c>
      <c r="B542" s="264">
        <f t="shared" si="15"/>
        <v>36.96</v>
      </c>
      <c r="C542" s="264">
        <v>36.96</v>
      </c>
      <c r="D542" s="271"/>
      <c r="E542" s="271"/>
      <c r="F542" s="268"/>
    </row>
    <row r="543" spans="1:6" s="244" customFormat="1" ht="24" customHeight="1">
      <c r="A543" s="269" t="s">
        <v>492</v>
      </c>
      <c r="B543" s="264">
        <f t="shared" si="15"/>
        <v>0</v>
      </c>
      <c r="C543" s="264"/>
      <c r="D543" s="271"/>
      <c r="E543" s="271"/>
      <c r="F543" s="268"/>
    </row>
    <row r="544" spans="1:6" s="244" customFormat="1" ht="24" customHeight="1">
      <c r="A544" s="269" t="s">
        <v>493</v>
      </c>
      <c r="B544" s="264">
        <f t="shared" si="15"/>
        <v>810.9</v>
      </c>
      <c r="C544" s="264">
        <f>SUM(C545:C565)</f>
        <v>602.9</v>
      </c>
      <c r="D544" s="264">
        <f>SUM(D545:D565)</f>
        <v>208</v>
      </c>
      <c r="E544" s="264">
        <f>SUM(E545:E565)</f>
        <v>0</v>
      </c>
      <c r="F544" s="268"/>
    </row>
    <row r="545" spans="1:6" s="244" customFormat="1" ht="24" customHeight="1">
      <c r="A545" s="269" t="s">
        <v>289</v>
      </c>
      <c r="B545" s="264">
        <f t="shared" si="15"/>
        <v>0</v>
      </c>
      <c r="C545" s="264"/>
      <c r="D545" s="271"/>
      <c r="E545" s="271"/>
      <c r="F545" s="268"/>
    </row>
    <row r="546" spans="1:6" s="244" customFormat="1" ht="24" customHeight="1">
      <c r="A546" s="269" t="s">
        <v>494</v>
      </c>
      <c r="B546" s="264">
        <f t="shared" si="15"/>
        <v>0</v>
      </c>
      <c r="C546" s="264"/>
      <c r="D546" s="271"/>
      <c r="E546" s="271"/>
      <c r="F546" s="268"/>
    </row>
    <row r="547" spans="1:6" s="244" customFormat="1" ht="24" customHeight="1">
      <c r="A547" s="269" t="s">
        <v>260</v>
      </c>
      <c r="B547" s="264">
        <f t="shared" si="15"/>
        <v>0</v>
      </c>
      <c r="C547" s="264"/>
      <c r="D547" s="271"/>
      <c r="E547" s="271"/>
      <c r="F547" s="268"/>
    </row>
    <row r="548" spans="1:6" s="244" customFormat="1" ht="24" customHeight="1">
      <c r="A548" s="269" t="s">
        <v>495</v>
      </c>
      <c r="B548" s="264">
        <f t="shared" si="15"/>
        <v>580.54</v>
      </c>
      <c r="C548" s="264">
        <v>580.54</v>
      </c>
      <c r="D548" s="271"/>
      <c r="E548" s="271"/>
      <c r="F548" s="268"/>
    </row>
    <row r="549" spans="1:6" s="244" customFormat="1" ht="24" customHeight="1">
      <c r="A549" s="269" t="s">
        <v>496</v>
      </c>
      <c r="B549" s="264">
        <f t="shared" si="15"/>
        <v>0</v>
      </c>
      <c r="C549" s="264"/>
      <c r="D549" s="271"/>
      <c r="E549" s="271"/>
      <c r="F549" s="268"/>
    </row>
    <row r="550" spans="1:6" s="244" customFormat="1" ht="24" customHeight="1">
      <c r="A550" s="269" t="s">
        <v>497</v>
      </c>
      <c r="B550" s="264">
        <f t="shared" si="15"/>
        <v>0</v>
      </c>
      <c r="C550" s="264"/>
      <c r="D550" s="271"/>
      <c r="E550" s="271"/>
      <c r="F550" s="268"/>
    </row>
    <row r="551" spans="1:6" s="244" customFormat="1" ht="24" customHeight="1">
      <c r="A551" s="269" t="s">
        <v>498</v>
      </c>
      <c r="B551" s="264">
        <f t="shared" si="15"/>
        <v>0</v>
      </c>
      <c r="C551" s="264"/>
      <c r="D551" s="271"/>
      <c r="E551" s="271"/>
      <c r="F551" s="268"/>
    </row>
    <row r="552" spans="1:6" s="244" customFormat="1" ht="24" customHeight="1">
      <c r="A552" s="269" t="s">
        <v>499</v>
      </c>
      <c r="B552" s="264">
        <f t="shared" si="15"/>
        <v>0</v>
      </c>
      <c r="C552" s="264"/>
      <c r="D552" s="271"/>
      <c r="E552" s="271"/>
      <c r="F552" s="268"/>
    </row>
    <row r="553" spans="1:6" s="244" customFormat="1" ht="24" customHeight="1">
      <c r="A553" s="269" t="s">
        <v>500</v>
      </c>
      <c r="B553" s="264">
        <f t="shared" si="15"/>
        <v>0</v>
      </c>
      <c r="C553" s="264"/>
      <c r="D553" s="271"/>
      <c r="E553" s="271"/>
      <c r="F553" s="268"/>
    </row>
    <row r="554" spans="1:6" s="244" customFormat="1" ht="24" customHeight="1">
      <c r="A554" s="269" t="s">
        <v>501</v>
      </c>
      <c r="B554" s="264">
        <f t="shared" si="15"/>
        <v>0</v>
      </c>
      <c r="C554" s="264"/>
      <c r="D554" s="271"/>
      <c r="E554" s="271"/>
      <c r="F554" s="268"/>
    </row>
    <row r="555" spans="1:6" s="244" customFormat="1" ht="24" customHeight="1">
      <c r="A555" s="269" t="s">
        <v>502</v>
      </c>
      <c r="B555" s="264">
        <f t="shared" si="15"/>
        <v>0</v>
      </c>
      <c r="C555" s="264"/>
      <c r="D555" s="271"/>
      <c r="E555" s="271"/>
      <c r="F555" s="268"/>
    </row>
    <row r="556" spans="1:6" s="244" customFormat="1" ht="24" customHeight="1">
      <c r="A556" s="269" t="s">
        <v>503</v>
      </c>
      <c r="B556" s="264">
        <f t="shared" si="15"/>
        <v>10</v>
      </c>
      <c r="C556" s="264">
        <v>10</v>
      </c>
      <c r="D556" s="271"/>
      <c r="E556" s="271"/>
      <c r="F556" s="268"/>
    </row>
    <row r="557" spans="1:6" s="244" customFormat="1" ht="24" customHeight="1">
      <c r="A557" s="269" t="s">
        <v>504</v>
      </c>
      <c r="B557" s="264">
        <f t="shared" si="15"/>
        <v>0</v>
      </c>
      <c r="C557" s="264"/>
      <c r="D557" s="271"/>
      <c r="E557" s="271"/>
      <c r="F557" s="268"/>
    </row>
    <row r="558" spans="1:6" s="244" customFormat="1" ht="24" customHeight="1">
      <c r="A558" s="269" t="s">
        <v>505</v>
      </c>
      <c r="B558" s="264">
        <f t="shared" si="15"/>
        <v>0</v>
      </c>
      <c r="C558" s="264"/>
      <c r="D558" s="271"/>
      <c r="E558" s="271"/>
      <c r="F558" s="268"/>
    </row>
    <row r="559" spans="1:6" s="244" customFormat="1" ht="24" customHeight="1">
      <c r="A559" s="269" t="s">
        <v>506</v>
      </c>
      <c r="B559" s="264">
        <f t="shared" si="15"/>
        <v>0</v>
      </c>
      <c r="C559" s="264"/>
      <c r="D559" s="271"/>
      <c r="E559" s="271"/>
      <c r="F559" s="268"/>
    </row>
    <row r="560" spans="1:6" s="244" customFormat="1" ht="24" customHeight="1">
      <c r="A560" s="269" t="s">
        <v>507</v>
      </c>
      <c r="B560" s="264">
        <f t="shared" si="15"/>
        <v>0</v>
      </c>
      <c r="C560" s="264"/>
      <c r="D560" s="271"/>
      <c r="E560" s="271"/>
      <c r="F560" s="268"/>
    </row>
    <row r="561" spans="1:6" s="244" customFormat="1" ht="24" customHeight="1">
      <c r="A561" s="269" t="s">
        <v>508</v>
      </c>
      <c r="B561" s="264">
        <f t="shared" si="15"/>
        <v>0</v>
      </c>
      <c r="C561" s="264"/>
      <c r="D561" s="271"/>
      <c r="E561" s="271"/>
      <c r="F561" s="268"/>
    </row>
    <row r="562" spans="1:6" s="244" customFormat="1" ht="24" customHeight="1">
      <c r="A562" s="269" t="s">
        <v>509</v>
      </c>
      <c r="B562" s="264">
        <f t="shared" si="15"/>
        <v>0</v>
      </c>
      <c r="C562" s="264"/>
      <c r="D562" s="271"/>
      <c r="E562" s="271"/>
      <c r="F562" s="268"/>
    </row>
    <row r="563" spans="1:6" s="244" customFormat="1" ht="24" customHeight="1">
      <c r="A563" s="269" t="s">
        <v>510</v>
      </c>
      <c r="B563" s="264">
        <f t="shared" si="15"/>
        <v>0</v>
      </c>
      <c r="C563" s="264"/>
      <c r="D563" s="271"/>
      <c r="E563" s="271"/>
      <c r="F563" s="268"/>
    </row>
    <row r="564" spans="1:6" s="244" customFormat="1" ht="24" customHeight="1">
      <c r="A564" s="269" t="s">
        <v>511</v>
      </c>
      <c r="B564" s="264">
        <f t="shared" si="15"/>
        <v>0</v>
      </c>
      <c r="C564" s="264"/>
      <c r="D564" s="271"/>
      <c r="E564" s="271"/>
      <c r="F564" s="268"/>
    </row>
    <row r="565" spans="1:6" s="244" customFormat="1" ht="24" customHeight="1">
      <c r="A565" s="269" t="s">
        <v>512</v>
      </c>
      <c r="B565" s="264">
        <f t="shared" si="15"/>
        <v>220.36</v>
      </c>
      <c r="C565" s="264">
        <v>12.36</v>
      </c>
      <c r="D565" s="271">
        <v>208</v>
      </c>
      <c r="E565" s="271"/>
      <c r="F565" s="268"/>
    </row>
    <row r="566" spans="1:6" s="244" customFormat="1" ht="24" customHeight="1">
      <c r="A566" s="269" t="s">
        <v>513</v>
      </c>
      <c r="B566" s="264">
        <f t="shared" si="15"/>
        <v>1366.83</v>
      </c>
      <c r="C566" s="264">
        <f>SUM(C567:C591)</f>
        <v>666.83</v>
      </c>
      <c r="D566" s="264">
        <f>SUM(D567:D591)</f>
        <v>700</v>
      </c>
      <c r="E566" s="264">
        <f>SUM(E567:E591)</f>
        <v>0</v>
      </c>
      <c r="F566" s="268"/>
    </row>
    <row r="567" spans="1:6" s="244" customFormat="1" ht="24" customHeight="1">
      <c r="A567" s="269" t="s">
        <v>258</v>
      </c>
      <c r="B567" s="264">
        <f t="shared" si="15"/>
        <v>428.17</v>
      </c>
      <c r="C567" s="264">
        <v>428.17</v>
      </c>
      <c r="D567" s="271"/>
      <c r="E567" s="271"/>
      <c r="F567" s="268"/>
    </row>
    <row r="568" spans="1:6" s="244" customFormat="1" ht="24" customHeight="1">
      <c r="A568" s="269" t="s">
        <v>514</v>
      </c>
      <c r="B568" s="264">
        <f t="shared" si="15"/>
        <v>0</v>
      </c>
      <c r="C568" s="264"/>
      <c r="D568" s="271"/>
      <c r="E568" s="271"/>
      <c r="F568" s="268"/>
    </row>
    <row r="569" spans="1:6" s="244" customFormat="1" ht="24" customHeight="1">
      <c r="A569" s="269" t="s">
        <v>260</v>
      </c>
      <c r="B569" s="264">
        <f t="shared" si="15"/>
        <v>0</v>
      </c>
      <c r="C569" s="264"/>
      <c r="D569" s="271"/>
      <c r="E569" s="271"/>
      <c r="F569" s="268"/>
    </row>
    <row r="570" spans="1:6" s="244" customFormat="1" ht="24" customHeight="1">
      <c r="A570" s="269" t="s">
        <v>515</v>
      </c>
      <c r="B570" s="264">
        <f t="shared" si="15"/>
        <v>0</v>
      </c>
      <c r="C570" s="264"/>
      <c r="D570" s="271"/>
      <c r="E570" s="271"/>
      <c r="F570" s="268"/>
    </row>
    <row r="571" spans="1:6" s="244" customFormat="1" ht="24" customHeight="1">
      <c r="A571" s="269" t="s">
        <v>516</v>
      </c>
      <c r="B571" s="264">
        <f t="shared" si="15"/>
        <v>0</v>
      </c>
      <c r="C571" s="264"/>
      <c r="D571" s="271"/>
      <c r="E571" s="271"/>
      <c r="F571" s="268"/>
    </row>
    <row r="572" spans="1:6" s="244" customFormat="1" ht="24" customHeight="1">
      <c r="A572" s="269" t="s">
        <v>517</v>
      </c>
      <c r="B572" s="264">
        <f t="shared" si="15"/>
        <v>0</v>
      </c>
      <c r="C572" s="264"/>
      <c r="D572" s="271"/>
      <c r="E572" s="271"/>
      <c r="F572" s="268"/>
    </row>
    <row r="573" spans="1:6" s="244" customFormat="1" ht="24" customHeight="1">
      <c r="A573" s="269" t="s">
        <v>518</v>
      </c>
      <c r="B573" s="264">
        <f t="shared" si="15"/>
        <v>0</v>
      </c>
      <c r="C573" s="264"/>
      <c r="D573" s="271"/>
      <c r="E573" s="271"/>
      <c r="F573" s="268"/>
    </row>
    <row r="574" spans="1:6" s="244" customFormat="1" ht="24" customHeight="1">
      <c r="A574" s="269" t="s">
        <v>519</v>
      </c>
      <c r="B574" s="264">
        <f t="shared" si="15"/>
        <v>0</v>
      </c>
      <c r="C574" s="264"/>
      <c r="D574" s="271"/>
      <c r="E574" s="271"/>
      <c r="F574" s="268"/>
    </row>
    <row r="575" spans="1:6" s="244" customFormat="1" ht="24" customHeight="1">
      <c r="A575" s="269" t="s">
        <v>520</v>
      </c>
      <c r="B575" s="264">
        <f t="shared" si="15"/>
        <v>0</v>
      </c>
      <c r="C575" s="264"/>
      <c r="D575" s="271"/>
      <c r="E575" s="271"/>
      <c r="F575" s="268"/>
    </row>
    <row r="576" spans="1:6" s="244" customFormat="1" ht="24" customHeight="1">
      <c r="A576" s="269" t="s">
        <v>521</v>
      </c>
      <c r="B576" s="264">
        <f t="shared" si="15"/>
        <v>0</v>
      </c>
      <c r="C576" s="264"/>
      <c r="D576" s="271"/>
      <c r="E576" s="271"/>
      <c r="F576" s="268"/>
    </row>
    <row r="577" spans="1:6" s="244" customFormat="1" ht="24" customHeight="1">
      <c r="A577" s="269" t="s">
        <v>522</v>
      </c>
      <c r="B577" s="264">
        <f t="shared" si="15"/>
        <v>0</v>
      </c>
      <c r="C577" s="264"/>
      <c r="D577" s="271"/>
      <c r="E577" s="271"/>
      <c r="F577" s="268"/>
    </row>
    <row r="578" spans="1:6" s="244" customFormat="1" ht="24" customHeight="1">
      <c r="A578" s="269" t="s">
        <v>523</v>
      </c>
      <c r="B578" s="264">
        <f t="shared" si="15"/>
        <v>0</v>
      </c>
      <c r="C578" s="264"/>
      <c r="D578" s="271"/>
      <c r="E578" s="271"/>
      <c r="F578" s="268"/>
    </row>
    <row r="579" spans="1:6" s="244" customFormat="1" ht="24" customHeight="1">
      <c r="A579" s="269" t="s">
        <v>524</v>
      </c>
      <c r="B579" s="264">
        <f t="shared" si="15"/>
        <v>0</v>
      </c>
      <c r="C579" s="264"/>
      <c r="D579" s="271"/>
      <c r="E579" s="271"/>
      <c r="F579" s="268"/>
    </row>
    <row r="580" spans="1:6" s="244" customFormat="1" ht="24" customHeight="1">
      <c r="A580" s="269" t="s">
        <v>525</v>
      </c>
      <c r="B580" s="264">
        <f t="shared" si="15"/>
        <v>0</v>
      </c>
      <c r="C580" s="264"/>
      <c r="D580" s="271"/>
      <c r="E580" s="271"/>
      <c r="F580" s="268"/>
    </row>
    <row r="581" spans="1:6" s="244" customFormat="1" ht="24" customHeight="1">
      <c r="A581" s="269" t="s">
        <v>526</v>
      </c>
      <c r="B581" s="264">
        <f t="shared" si="15"/>
        <v>0</v>
      </c>
      <c r="C581" s="264"/>
      <c r="D581" s="271"/>
      <c r="E581" s="271"/>
      <c r="F581" s="268"/>
    </row>
    <row r="582" spans="1:6" s="244" customFormat="1" ht="24" customHeight="1">
      <c r="A582" s="269" t="s">
        <v>527</v>
      </c>
      <c r="B582" s="264">
        <f t="shared" si="15"/>
        <v>0</v>
      </c>
      <c r="C582" s="264"/>
      <c r="D582" s="271"/>
      <c r="E582" s="271"/>
      <c r="F582" s="268"/>
    </row>
    <row r="583" spans="1:6" s="244" customFormat="1" ht="24" customHeight="1">
      <c r="A583" s="269" t="s">
        <v>528</v>
      </c>
      <c r="B583" s="264">
        <f t="shared" si="15"/>
        <v>0</v>
      </c>
      <c r="C583" s="264"/>
      <c r="D583" s="271"/>
      <c r="E583" s="271"/>
      <c r="F583" s="268"/>
    </row>
    <row r="584" spans="1:6" s="244" customFormat="1" ht="24" customHeight="1">
      <c r="A584" s="269" t="s">
        <v>529</v>
      </c>
      <c r="B584" s="264">
        <f t="shared" si="15"/>
        <v>0</v>
      </c>
      <c r="C584" s="264"/>
      <c r="D584" s="271"/>
      <c r="E584" s="271"/>
      <c r="F584" s="268"/>
    </row>
    <row r="585" spans="1:6" s="244" customFormat="1" ht="24" customHeight="1">
      <c r="A585" s="269" t="s">
        <v>530</v>
      </c>
      <c r="B585" s="264">
        <f t="shared" si="15"/>
        <v>0</v>
      </c>
      <c r="C585" s="264"/>
      <c r="D585" s="271"/>
      <c r="E585" s="271"/>
      <c r="F585" s="268"/>
    </row>
    <row r="586" spans="1:6" s="244" customFormat="1" ht="24" customHeight="1">
      <c r="A586" s="269" t="s">
        <v>531</v>
      </c>
      <c r="B586" s="264">
        <f t="shared" si="15"/>
        <v>0</v>
      </c>
      <c r="C586" s="264"/>
      <c r="D586" s="271"/>
      <c r="E586" s="271"/>
      <c r="F586" s="268"/>
    </row>
    <row r="587" spans="1:6" s="244" customFormat="1" ht="24" customHeight="1">
      <c r="A587" s="269" t="s">
        <v>532</v>
      </c>
      <c r="B587" s="264">
        <f t="shared" si="15"/>
        <v>0</v>
      </c>
      <c r="C587" s="264"/>
      <c r="D587" s="271"/>
      <c r="E587" s="271"/>
      <c r="F587" s="268"/>
    </row>
    <row r="588" spans="1:6" s="244" customFormat="1" ht="24" customHeight="1">
      <c r="A588" s="269" t="s">
        <v>533</v>
      </c>
      <c r="B588" s="264">
        <f t="shared" si="15"/>
        <v>0</v>
      </c>
      <c r="C588" s="264"/>
      <c r="D588" s="271"/>
      <c r="E588" s="271"/>
      <c r="F588" s="268"/>
    </row>
    <row r="589" spans="1:6" s="244" customFormat="1" ht="24" customHeight="1">
      <c r="A589" s="269" t="s">
        <v>534</v>
      </c>
      <c r="B589" s="264">
        <f t="shared" si="15"/>
        <v>0</v>
      </c>
      <c r="C589" s="264"/>
      <c r="D589" s="271"/>
      <c r="E589" s="271"/>
      <c r="F589" s="268"/>
    </row>
    <row r="590" spans="1:6" s="244" customFormat="1" ht="24" customHeight="1">
      <c r="A590" s="269" t="s">
        <v>535</v>
      </c>
      <c r="B590" s="264">
        <f t="shared" si="15"/>
        <v>700</v>
      </c>
      <c r="C590" s="264"/>
      <c r="D590" s="271">
        <v>700</v>
      </c>
      <c r="E590" s="271"/>
      <c r="F590" s="268"/>
    </row>
    <row r="591" spans="1:6" s="244" customFormat="1" ht="24" customHeight="1">
      <c r="A591" s="269" t="s">
        <v>536</v>
      </c>
      <c r="B591" s="264">
        <f t="shared" si="15"/>
        <v>238.66</v>
      </c>
      <c r="C591" s="264">
        <v>238.66</v>
      </c>
      <c r="D591" s="271"/>
      <c r="E591" s="271"/>
      <c r="F591" s="268"/>
    </row>
    <row r="592" spans="1:6" s="244" customFormat="1" ht="24" customHeight="1">
      <c r="A592" s="269" t="s">
        <v>537</v>
      </c>
      <c r="B592" s="264">
        <f t="shared" si="15"/>
        <v>4479.27</v>
      </c>
      <c r="C592" s="264">
        <f>SUM(C593:C602)</f>
        <v>1727.27</v>
      </c>
      <c r="D592" s="264">
        <f>SUM(D593:D602)</f>
        <v>2752</v>
      </c>
      <c r="E592" s="264">
        <f>SUM(E593:E602)</f>
        <v>0</v>
      </c>
      <c r="F592" s="268"/>
    </row>
    <row r="593" spans="1:6" s="244" customFormat="1" ht="24" customHeight="1">
      <c r="A593" s="269" t="s">
        <v>289</v>
      </c>
      <c r="B593" s="264">
        <f t="shared" si="15"/>
        <v>127.27</v>
      </c>
      <c r="C593" s="264">
        <v>127.27</v>
      </c>
      <c r="D593" s="271"/>
      <c r="E593" s="271"/>
      <c r="F593" s="268"/>
    </row>
    <row r="594" spans="1:6" s="244" customFormat="1" ht="24" customHeight="1">
      <c r="A594" s="269" t="s">
        <v>494</v>
      </c>
      <c r="B594" s="264">
        <f t="shared" si="15"/>
        <v>0</v>
      </c>
      <c r="C594" s="264"/>
      <c r="D594" s="271"/>
      <c r="E594" s="271"/>
      <c r="F594" s="268"/>
    </row>
    <row r="595" spans="1:6" s="244" customFormat="1" ht="24" customHeight="1">
      <c r="A595" s="269" t="s">
        <v>260</v>
      </c>
      <c r="B595" s="264">
        <f t="shared" si="15"/>
        <v>0</v>
      </c>
      <c r="C595" s="264"/>
      <c r="D595" s="271"/>
      <c r="E595" s="271"/>
      <c r="F595" s="268"/>
    </row>
    <row r="596" spans="1:6" s="244" customFormat="1" ht="24" customHeight="1">
      <c r="A596" s="269" t="s">
        <v>538</v>
      </c>
      <c r="B596" s="264">
        <f t="shared" si="15"/>
        <v>0</v>
      </c>
      <c r="C596" s="264"/>
      <c r="D596" s="271"/>
      <c r="E596" s="271"/>
      <c r="F596" s="268"/>
    </row>
    <row r="597" spans="1:6" s="244" customFormat="1" ht="24" customHeight="1">
      <c r="A597" s="269" t="s">
        <v>539</v>
      </c>
      <c r="B597" s="264">
        <f t="shared" si="15"/>
        <v>0</v>
      </c>
      <c r="C597" s="264"/>
      <c r="D597" s="271"/>
      <c r="E597" s="271"/>
      <c r="F597" s="268"/>
    </row>
    <row r="598" spans="1:6" s="244" customFormat="1" ht="24" customHeight="1">
      <c r="A598" s="269" t="s">
        <v>540</v>
      </c>
      <c r="B598" s="264">
        <f aca="true" t="shared" si="16" ref="B598:B661">C598+D598+E598</f>
        <v>0</v>
      </c>
      <c r="C598" s="264"/>
      <c r="D598" s="271"/>
      <c r="E598" s="271"/>
      <c r="F598" s="268"/>
    </row>
    <row r="599" spans="1:6" s="244" customFormat="1" ht="24" customHeight="1">
      <c r="A599" s="269" t="s">
        <v>541</v>
      </c>
      <c r="B599" s="264">
        <f t="shared" si="16"/>
        <v>0</v>
      </c>
      <c r="C599" s="264"/>
      <c r="D599" s="271"/>
      <c r="E599" s="271"/>
      <c r="F599" s="268"/>
    </row>
    <row r="600" spans="1:6" s="244" customFormat="1" ht="24" customHeight="1">
      <c r="A600" s="269" t="s">
        <v>542</v>
      </c>
      <c r="B600" s="264">
        <f t="shared" si="16"/>
        <v>0</v>
      </c>
      <c r="C600" s="264"/>
      <c r="D600" s="271"/>
      <c r="E600" s="271"/>
      <c r="F600" s="268"/>
    </row>
    <row r="601" spans="1:6" s="244" customFormat="1" ht="24" customHeight="1">
      <c r="A601" s="269" t="s">
        <v>543</v>
      </c>
      <c r="B601" s="264">
        <f t="shared" si="16"/>
        <v>0</v>
      </c>
      <c r="C601" s="264"/>
      <c r="D601" s="271"/>
      <c r="E601" s="271"/>
      <c r="F601" s="268"/>
    </row>
    <row r="602" spans="1:6" s="244" customFormat="1" ht="24" customHeight="1">
      <c r="A602" s="269" t="s">
        <v>544</v>
      </c>
      <c r="B602" s="264">
        <f t="shared" si="16"/>
        <v>4352</v>
      </c>
      <c r="C602" s="264">
        <v>1600</v>
      </c>
      <c r="D602" s="271">
        <v>2752</v>
      </c>
      <c r="E602" s="271"/>
      <c r="F602" s="268"/>
    </row>
    <row r="603" spans="1:6" s="244" customFormat="1" ht="24" customHeight="1">
      <c r="A603" s="269" t="s">
        <v>545</v>
      </c>
      <c r="B603" s="264">
        <f t="shared" si="16"/>
        <v>126.37</v>
      </c>
      <c r="C603" s="264">
        <f>SUM(C604:C608)</f>
        <v>126.37</v>
      </c>
      <c r="D603" s="264">
        <f>SUM(D604:D608)</f>
        <v>0</v>
      </c>
      <c r="E603" s="264">
        <f>SUM(E604:E608)</f>
        <v>0</v>
      </c>
      <c r="F603" s="268"/>
    </row>
    <row r="604" spans="1:6" s="244" customFormat="1" ht="24" customHeight="1">
      <c r="A604" s="269" t="s">
        <v>263</v>
      </c>
      <c r="B604" s="264">
        <f t="shared" si="16"/>
        <v>126.37</v>
      </c>
      <c r="C604" s="264">
        <v>126.37</v>
      </c>
      <c r="D604" s="271"/>
      <c r="E604" s="271"/>
      <c r="F604" s="268"/>
    </row>
    <row r="605" spans="1:6" s="244" customFormat="1" ht="24" customHeight="1">
      <c r="A605" s="269" t="s">
        <v>546</v>
      </c>
      <c r="B605" s="264">
        <f t="shared" si="16"/>
        <v>0</v>
      </c>
      <c r="C605" s="264"/>
      <c r="D605" s="271"/>
      <c r="E605" s="271"/>
      <c r="F605" s="268"/>
    </row>
    <row r="606" spans="1:6" s="244" customFormat="1" ht="24" customHeight="1">
      <c r="A606" s="269" t="s">
        <v>547</v>
      </c>
      <c r="B606" s="264">
        <f t="shared" si="16"/>
        <v>0</v>
      </c>
      <c r="C606" s="264"/>
      <c r="D606" s="271"/>
      <c r="E606" s="271"/>
      <c r="F606" s="268"/>
    </row>
    <row r="607" spans="1:6" s="244" customFormat="1" ht="24" customHeight="1">
      <c r="A607" s="269" t="s">
        <v>548</v>
      </c>
      <c r="B607" s="264">
        <f t="shared" si="16"/>
        <v>0</v>
      </c>
      <c r="C607" s="264"/>
      <c r="D607" s="271"/>
      <c r="E607" s="271"/>
      <c r="F607" s="268"/>
    </row>
    <row r="608" spans="1:6" s="244" customFormat="1" ht="24" customHeight="1">
      <c r="A608" s="269" t="s">
        <v>549</v>
      </c>
      <c r="B608" s="264">
        <f t="shared" si="16"/>
        <v>0</v>
      </c>
      <c r="C608" s="264"/>
      <c r="D608" s="271"/>
      <c r="E608" s="271"/>
      <c r="F608" s="268"/>
    </row>
    <row r="609" spans="1:6" s="244" customFormat="1" ht="24" customHeight="1">
      <c r="A609" s="269" t="s">
        <v>550</v>
      </c>
      <c r="B609" s="264">
        <f t="shared" si="16"/>
        <v>3115.9</v>
      </c>
      <c r="C609" s="264">
        <f>SUM(C610:C615)</f>
        <v>2870.9</v>
      </c>
      <c r="D609" s="264">
        <f>SUM(D610:D615)</f>
        <v>245</v>
      </c>
      <c r="E609" s="264">
        <f>SUM(E610:E615)</f>
        <v>0</v>
      </c>
      <c r="F609" s="268"/>
    </row>
    <row r="610" spans="1:6" s="244" customFormat="1" ht="24" customHeight="1">
      <c r="A610" s="269" t="s">
        <v>551</v>
      </c>
      <c r="B610" s="264">
        <f t="shared" si="16"/>
        <v>0</v>
      </c>
      <c r="C610" s="264"/>
      <c r="D610" s="271"/>
      <c r="E610" s="271"/>
      <c r="F610" s="268"/>
    </row>
    <row r="611" spans="1:6" s="244" customFormat="1" ht="24" customHeight="1">
      <c r="A611" s="269" t="s">
        <v>552</v>
      </c>
      <c r="B611" s="264">
        <f t="shared" si="16"/>
        <v>0</v>
      </c>
      <c r="C611" s="264"/>
      <c r="D611" s="271"/>
      <c r="E611" s="271"/>
      <c r="F611" s="268"/>
    </row>
    <row r="612" spans="1:6" s="244" customFormat="1" ht="24" customHeight="1">
      <c r="A612" s="269" t="s">
        <v>553</v>
      </c>
      <c r="B612" s="264">
        <f t="shared" si="16"/>
        <v>2882.9</v>
      </c>
      <c r="C612" s="264">
        <v>2870.9</v>
      </c>
      <c r="D612" s="271">
        <v>12</v>
      </c>
      <c r="E612" s="271"/>
      <c r="F612" s="268"/>
    </row>
    <row r="613" spans="1:6" s="244" customFormat="1" ht="24" customHeight="1">
      <c r="A613" s="269" t="s">
        <v>554</v>
      </c>
      <c r="B613" s="264">
        <f t="shared" si="16"/>
        <v>0</v>
      </c>
      <c r="C613" s="264"/>
      <c r="D613" s="271"/>
      <c r="E613" s="271"/>
      <c r="F613" s="268"/>
    </row>
    <row r="614" spans="1:6" s="244" customFormat="1" ht="24" customHeight="1">
      <c r="A614" s="269" t="s">
        <v>555</v>
      </c>
      <c r="B614" s="264">
        <f t="shared" si="16"/>
        <v>0</v>
      </c>
      <c r="C614" s="264"/>
      <c r="D614" s="271"/>
      <c r="E614" s="271"/>
      <c r="F614" s="268"/>
    </row>
    <row r="615" spans="1:6" s="244" customFormat="1" ht="24" customHeight="1">
      <c r="A615" s="269" t="s">
        <v>556</v>
      </c>
      <c r="B615" s="264">
        <f t="shared" si="16"/>
        <v>233</v>
      </c>
      <c r="C615" s="264"/>
      <c r="D615" s="271">
        <v>233</v>
      </c>
      <c r="E615" s="271"/>
      <c r="F615" s="268"/>
    </row>
    <row r="616" spans="1:6" s="244" customFormat="1" ht="24" customHeight="1">
      <c r="A616" s="267" t="s">
        <v>557</v>
      </c>
      <c r="B616" s="264">
        <f t="shared" si="16"/>
        <v>1680.17</v>
      </c>
      <c r="C616" s="264">
        <f>C617+C640+C645</f>
        <v>1680.17</v>
      </c>
      <c r="D616" s="264">
        <f>D617+D640+D645</f>
        <v>0</v>
      </c>
      <c r="E616" s="264">
        <f>E617+E640+E645</f>
        <v>0</v>
      </c>
      <c r="F616" s="268"/>
    </row>
    <row r="617" spans="1:6" s="244" customFormat="1" ht="24" customHeight="1">
      <c r="A617" s="269" t="s">
        <v>558</v>
      </c>
      <c r="B617" s="264">
        <f t="shared" si="16"/>
        <v>1405.17</v>
      </c>
      <c r="C617" s="264">
        <f>SUM(C618:C639)</f>
        <v>1405.17</v>
      </c>
      <c r="D617" s="264">
        <f>SUM(D618:D639)</f>
        <v>0</v>
      </c>
      <c r="E617" s="264">
        <f>SUM(E618:E639)</f>
        <v>0</v>
      </c>
      <c r="F617" s="268"/>
    </row>
    <row r="618" spans="1:6" s="244" customFormat="1" ht="24" customHeight="1">
      <c r="A618" s="269" t="s">
        <v>219</v>
      </c>
      <c r="B618" s="264">
        <f t="shared" si="16"/>
        <v>509.04</v>
      </c>
      <c r="C618" s="264">
        <v>509.04</v>
      </c>
      <c r="D618" s="271"/>
      <c r="E618" s="271"/>
      <c r="F618" s="268"/>
    </row>
    <row r="619" spans="1:6" s="244" customFormat="1" ht="24" customHeight="1">
      <c r="A619" s="269" t="s">
        <v>151</v>
      </c>
      <c r="B619" s="264">
        <f t="shared" si="16"/>
        <v>0</v>
      </c>
      <c r="C619" s="264"/>
      <c r="D619" s="271"/>
      <c r="E619" s="271"/>
      <c r="F619" s="268"/>
    </row>
    <row r="620" spans="1:6" s="244" customFormat="1" ht="24" customHeight="1">
      <c r="A620" s="269" t="s">
        <v>152</v>
      </c>
      <c r="B620" s="264">
        <f t="shared" si="16"/>
        <v>0</v>
      </c>
      <c r="C620" s="264"/>
      <c r="D620" s="271"/>
      <c r="E620" s="271"/>
      <c r="F620" s="268"/>
    </row>
    <row r="621" spans="1:6" s="244" customFormat="1" ht="24" customHeight="1">
      <c r="A621" s="269" t="s">
        <v>559</v>
      </c>
      <c r="B621" s="264">
        <f t="shared" si="16"/>
        <v>0</v>
      </c>
      <c r="C621" s="264"/>
      <c r="D621" s="271"/>
      <c r="E621" s="271"/>
      <c r="F621" s="268"/>
    </row>
    <row r="622" spans="1:6" s="244" customFormat="1" ht="24" customHeight="1">
      <c r="A622" s="269" t="s">
        <v>560</v>
      </c>
      <c r="B622" s="264">
        <f t="shared" si="16"/>
        <v>0</v>
      </c>
      <c r="C622" s="264"/>
      <c r="D622" s="271"/>
      <c r="E622" s="271"/>
      <c r="F622" s="268"/>
    </row>
    <row r="623" spans="1:6" s="244" customFormat="1" ht="24" customHeight="1">
      <c r="A623" s="269" t="s">
        <v>561</v>
      </c>
      <c r="B623" s="264">
        <f t="shared" si="16"/>
        <v>0</v>
      </c>
      <c r="C623" s="264"/>
      <c r="D623" s="271"/>
      <c r="E623" s="271"/>
      <c r="F623" s="268"/>
    </row>
    <row r="624" spans="1:6" s="244" customFormat="1" ht="24" customHeight="1">
      <c r="A624" s="269" t="s">
        <v>562</v>
      </c>
      <c r="B624" s="264">
        <f t="shared" si="16"/>
        <v>0</v>
      </c>
      <c r="C624" s="264"/>
      <c r="D624" s="271"/>
      <c r="E624" s="271"/>
      <c r="F624" s="268"/>
    </row>
    <row r="625" spans="1:6" s="244" customFormat="1" ht="24" customHeight="1">
      <c r="A625" s="269" t="s">
        <v>563</v>
      </c>
      <c r="B625" s="264">
        <f t="shared" si="16"/>
        <v>0</v>
      </c>
      <c r="C625" s="264"/>
      <c r="D625" s="271"/>
      <c r="E625" s="271"/>
      <c r="F625" s="268"/>
    </row>
    <row r="626" spans="1:6" s="244" customFormat="1" ht="24" customHeight="1">
      <c r="A626" s="269" t="s">
        <v>564</v>
      </c>
      <c r="B626" s="264">
        <f t="shared" si="16"/>
        <v>726.63</v>
      </c>
      <c r="C626" s="264">
        <v>726.63</v>
      </c>
      <c r="D626" s="271"/>
      <c r="E626" s="271"/>
      <c r="F626" s="268"/>
    </row>
    <row r="627" spans="1:6" s="244" customFormat="1" ht="24" customHeight="1">
      <c r="A627" s="269" t="s">
        <v>565</v>
      </c>
      <c r="B627" s="264">
        <f t="shared" si="16"/>
        <v>0</v>
      </c>
      <c r="C627" s="264"/>
      <c r="D627" s="271"/>
      <c r="E627" s="271"/>
      <c r="F627" s="268"/>
    </row>
    <row r="628" spans="1:6" s="244" customFormat="1" ht="24" customHeight="1">
      <c r="A628" s="269" t="s">
        <v>566</v>
      </c>
      <c r="B628" s="264">
        <f t="shared" si="16"/>
        <v>0</v>
      </c>
      <c r="C628" s="264"/>
      <c r="D628" s="271"/>
      <c r="E628" s="271"/>
      <c r="F628" s="268"/>
    </row>
    <row r="629" spans="1:6" s="244" customFormat="1" ht="24" customHeight="1">
      <c r="A629" s="269" t="s">
        <v>567</v>
      </c>
      <c r="B629" s="264">
        <f t="shared" si="16"/>
        <v>0</v>
      </c>
      <c r="C629" s="264"/>
      <c r="D629" s="271"/>
      <c r="E629" s="271"/>
      <c r="F629" s="268"/>
    </row>
    <row r="630" spans="1:6" s="244" customFormat="1" ht="24" customHeight="1">
      <c r="A630" s="269" t="s">
        <v>568</v>
      </c>
      <c r="B630" s="264">
        <f t="shared" si="16"/>
        <v>0</v>
      </c>
      <c r="C630" s="264"/>
      <c r="D630" s="271"/>
      <c r="E630" s="271"/>
      <c r="F630" s="268"/>
    </row>
    <row r="631" spans="1:6" s="244" customFormat="1" ht="24" customHeight="1">
      <c r="A631" s="269" t="s">
        <v>569</v>
      </c>
      <c r="B631" s="264">
        <f t="shared" si="16"/>
        <v>0</v>
      </c>
      <c r="C631" s="264"/>
      <c r="D631" s="271"/>
      <c r="E631" s="271"/>
      <c r="F631" s="268"/>
    </row>
    <row r="632" spans="1:6" s="244" customFormat="1" ht="24" customHeight="1">
      <c r="A632" s="269" t="s">
        <v>570</v>
      </c>
      <c r="B632" s="264">
        <f t="shared" si="16"/>
        <v>0</v>
      </c>
      <c r="C632" s="264"/>
      <c r="D632" s="271"/>
      <c r="E632" s="271"/>
      <c r="F632" s="268"/>
    </row>
    <row r="633" spans="1:6" s="244" customFormat="1" ht="24" customHeight="1">
      <c r="A633" s="269" t="s">
        <v>571</v>
      </c>
      <c r="B633" s="264">
        <f t="shared" si="16"/>
        <v>0</v>
      </c>
      <c r="C633" s="264"/>
      <c r="D633" s="271"/>
      <c r="E633" s="271"/>
      <c r="F633" s="268"/>
    </row>
    <row r="634" spans="1:6" s="244" customFormat="1" ht="24" customHeight="1">
      <c r="A634" s="269" t="s">
        <v>572</v>
      </c>
      <c r="B634" s="264">
        <f t="shared" si="16"/>
        <v>0</v>
      </c>
      <c r="C634" s="264"/>
      <c r="D634" s="271"/>
      <c r="E634" s="271"/>
      <c r="F634" s="268"/>
    </row>
    <row r="635" spans="1:6" s="244" customFormat="1" ht="24" customHeight="1">
      <c r="A635" s="269" t="s">
        <v>573</v>
      </c>
      <c r="B635" s="264">
        <f t="shared" si="16"/>
        <v>0</v>
      </c>
      <c r="C635" s="264"/>
      <c r="D635" s="271"/>
      <c r="E635" s="271"/>
      <c r="F635" s="268"/>
    </row>
    <row r="636" spans="1:6" s="244" customFormat="1" ht="24" customHeight="1">
      <c r="A636" s="269" t="s">
        <v>574</v>
      </c>
      <c r="B636" s="264">
        <f t="shared" si="16"/>
        <v>0</v>
      </c>
      <c r="C636" s="264"/>
      <c r="D636" s="271"/>
      <c r="E636" s="271"/>
      <c r="F636" s="268"/>
    </row>
    <row r="637" spans="1:6" s="244" customFormat="1" ht="24" customHeight="1">
      <c r="A637" s="269" t="s">
        <v>575</v>
      </c>
      <c r="B637" s="264">
        <f t="shared" si="16"/>
        <v>0</v>
      </c>
      <c r="C637" s="264"/>
      <c r="D637" s="271"/>
      <c r="E637" s="271"/>
      <c r="F637" s="268"/>
    </row>
    <row r="638" spans="1:6" s="244" customFormat="1" ht="24" customHeight="1">
      <c r="A638" s="269" t="s">
        <v>576</v>
      </c>
      <c r="B638" s="264">
        <f t="shared" si="16"/>
        <v>0</v>
      </c>
      <c r="C638" s="264"/>
      <c r="D638" s="271"/>
      <c r="E638" s="271"/>
      <c r="F638" s="268"/>
    </row>
    <row r="639" spans="1:6" s="244" customFormat="1" ht="24" customHeight="1">
      <c r="A639" s="269" t="s">
        <v>577</v>
      </c>
      <c r="B639" s="264">
        <f t="shared" si="16"/>
        <v>169.5</v>
      </c>
      <c r="C639" s="264">
        <v>169.5</v>
      </c>
      <c r="D639" s="271"/>
      <c r="E639" s="271"/>
      <c r="F639" s="268"/>
    </row>
    <row r="640" spans="1:6" s="244" customFormat="1" ht="24" customHeight="1">
      <c r="A640" s="269" t="s">
        <v>578</v>
      </c>
      <c r="B640" s="264">
        <f t="shared" si="16"/>
        <v>0</v>
      </c>
      <c r="C640" s="264">
        <f>SUM(C641:C644)</f>
        <v>0</v>
      </c>
      <c r="D640" s="264">
        <f>SUM(D641:D644)</f>
        <v>0</v>
      </c>
      <c r="E640" s="264">
        <f>SUM(E641:E644)</f>
        <v>0</v>
      </c>
      <c r="F640" s="268"/>
    </row>
    <row r="641" spans="1:6" s="244" customFormat="1" ht="24" customHeight="1">
      <c r="A641" s="269" t="s">
        <v>579</v>
      </c>
      <c r="B641" s="264">
        <f t="shared" si="16"/>
        <v>0</v>
      </c>
      <c r="C641" s="264"/>
      <c r="D641" s="271"/>
      <c r="E641" s="271"/>
      <c r="F641" s="268"/>
    </row>
    <row r="642" spans="1:6" s="244" customFormat="1" ht="24" customHeight="1">
      <c r="A642" s="269" t="s">
        <v>580</v>
      </c>
      <c r="B642" s="264">
        <f t="shared" si="16"/>
        <v>0</v>
      </c>
      <c r="C642" s="264"/>
      <c r="D642" s="271"/>
      <c r="E642" s="271"/>
      <c r="F642" s="268"/>
    </row>
    <row r="643" spans="1:6" s="244" customFormat="1" ht="24" customHeight="1">
      <c r="A643" s="269" t="s">
        <v>581</v>
      </c>
      <c r="B643" s="264">
        <f t="shared" si="16"/>
        <v>0</v>
      </c>
      <c r="C643" s="264"/>
      <c r="D643" s="271"/>
      <c r="E643" s="271"/>
      <c r="F643" s="268"/>
    </row>
    <row r="644" spans="1:6" s="244" customFormat="1" ht="24" customHeight="1">
      <c r="A644" s="269" t="s">
        <v>582</v>
      </c>
      <c r="B644" s="264">
        <f t="shared" si="16"/>
        <v>0</v>
      </c>
      <c r="C644" s="264"/>
      <c r="D644" s="271"/>
      <c r="E644" s="271"/>
      <c r="F644" s="268"/>
    </row>
    <row r="645" spans="1:6" s="244" customFormat="1" ht="24" customHeight="1">
      <c r="A645" s="269" t="s">
        <v>583</v>
      </c>
      <c r="B645" s="264">
        <f t="shared" si="16"/>
        <v>275</v>
      </c>
      <c r="C645" s="264">
        <f>SUM(C646:C649)</f>
        <v>275</v>
      </c>
      <c r="D645" s="264">
        <f>SUM(D646:D649)</f>
        <v>0</v>
      </c>
      <c r="E645" s="264">
        <f>SUM(E646:E649)</f>
        <v>0</v>
      </c>
      <c r="F645" s="268"/>
    </row>
    <row r="646" spans="1:6" s="244" customFormat="1" ht="24" customHeight="1">
      <c r="A646" s="269" t="s">
        <v>584</v>
      </c>
      <c r="B646" s="264">
        <f t="shared" si="16"/>
        <v>0</v>
      </c>
      <c r="C646" s="264"/>
      <c r="D646" s="271"/>
      <c r="E646" s="271"/>
      <c r="F646" s="268"/>
    </row>
    <row r="647" spans="1:6" s="244" customFormat="1" ht="23.25" customHeight="1">
      <c r="A647" s="269" t="s">
        <v>585</v>
      </c>
      <c r="B647" s="264">
        <f t="shared" si="16"/>
        <v>0</v>
      </c>
      <c r="C647" s="264"/>
      <c r="D647" s="271"/>
      <c r="E647" s="271"/>
      <c r="F647" s="268"/>
    </row>
    <row r="648" spans="1:6" s="244" customFormat="1" ht="24" customHeight="1">
      <c r="A648" s="269" t="s">
        <v>586</v>
      </c>
      <c r="B648" s="264">
        <f t="shared" si="16"/>
        <v>0</v>
      </c>
      <c r="C648" s="264"/>
      <c r="D648" s="271"/>
      <c r="E648" s="271"/>
      <c r="F648" s="268"/>
    </row>
    <row r="649" spans="1:6" s="244" customFormat="1" ht="24" customHeight="1">
      <c r="A649" s="269" t="s">
        <v>587</v>
      </c>
      <c r="B649" s="264">
        <f t="shared" si="16"/>
        <v>275</v>
      </c>
      <c r="C649" s="264">
        <v>275</v>
      </c>
      <c r="D649" s="271"/>
      <c r="E649" s="271"/>
      <c r="F649" s="268"/>
    </row>
    <row r="650" spans="1:6" s="244" customFormat="1" ht="24" customHeight="1">
      <c r="A650" s="269" t="s">
        <v>588</v>
      </c>
      <c r="B650" s="264">
        <f t="shared" si="16"/>
        <v>0</v>
      </c>
      <c r="C650" s="264">
        <f>SUM(C651:C652)</f>
        <v>0</v>
      </c>
      <c r="D650" s="264">
        <f>SUM(D651:D652)</f>
        <v>0</v>
      </c>
      <c r="E650" s="264">
        <f>SUM(E651:E652)</f>
        <v>0</v>
      </c>
      <c r="F650" s="268"/>
    </row>
    <row r="651" spans="1:6" s="244" customFormat="1" ht="24" customHeight="1">
      <c r="A651" s="269" t="s">
        <v>589</v>
      </c>
      <c r="B651" s="264">
        <f t="shared" si="16"/>
        <v>0</v>
      </c>
      <c r="C651" s="264"/>
      <c r="D651" s="271"/>
      <c r="E651" s="271"/>
      <c r="F651" s="268"/>
    </row>
    <row r="652" spans="1:6" s="244" customFormat="1" ht="24" customHeight="1">
      <c r="A652" s="269" t="s">
        <v>590</v>
      </c>
      <c r="B652" s="264">
        <f t="shared" si="16"/>
        <v>0</v>
      </c>
      <c r="C652" s="264"/>
      <c r="D652" s="271"/>
      <c r="E652" s="271"/>
      <c r="F652" s="268"/>
    </row>
    <row r="653" spans="1:6" s="244" customFormat="1" ht="24" customHeight="1">
      <c r="A653" s="278" t="s">
        <v>591</v>
      </c>
      <c r="B653" s="264">
        <f t="shared" si="16"/>
        <v>126.84</v>
      </c>
      <c r="C653" s="264">
        <f>C654</f>
        <v>126.84</v>
      </c>
      <c r="D653" s="264">
        <f>D654</f>
        <v>0</v>
      </c>
      <c r="E653" s="264">
        <f>E654</f>
        <v>0</v>
      </c>
      <c r="F653" s="268"/>
    </row>
    <row r="654" spans="1:6" s="244" customFormat="1" ht="24" customHeight="1">
      <c r="A654" s="269" t="s">
        <v>592</v>
      </c>
      <c r="B654" s="264">
        <f t="shared" si="16"/>
        <v>126.84</v>
      </c>
      <c r="C654" s="264">
        <f>SUM(C655:C660)</f>
        <v>126.84</v>
      </c>
      <c r="D654" s="264">
        <f>SUM(D655:D660)</f>
        <v>0</v>
      </c>
      <c r="E654" s="264">
        <f>SUM(E655:E660)</f>
        <v>0</v>
      </c>
      <c r="F654" s="268"/>
    </row>
    <row r="655" spans="1:6" s="244" customFormat="1" ht="24" customHeight="1">
      <c r="A655" s="269" t="s">
        <v>289</v>
      </c>
      <c r="B655" s="264">
        <f t="shared" si="16"/>
        <v>126.84</v>
      </c>
      <c r="C655" s="264">
        <v>126.84</v>
      </c>
      <c r="D655" s="271"/>
      <c r="E655" s="271"/>
      <c r="F655" s="268"/>
    </row>
    <row r="656" spans="1:6" s="244" customFormat="1" ht="24" customHeight="1">
      <c r="A656" s="269" t="s">
        <v>514</v>
      </c>
      <c r="B656" s="264">
        <f t="shared" si="16"/>
        <v>0</v>
      </c>
      <c r="C656" s="264"/>
      <c r="D656" s="271"/>
      <c r="E656" s="271"/>
      <c r="F656" s="268"/>
    </row>
    <row r="657" spans="1:6" s="244" customFormat="1" ht="24" customHeight="1">
      <c r="A657" s="269" t="s">
        <v>260</v>
      </c>
      <c r="B657" s="264">
        <f t="shared" si="16"/>
        <v>0</v>
      </c>
      <c r="C657" s="264"/>
      <c r="D657" s="271"/>
      <c r="E657" s="271"/>
      <c r="F657" s="268"/>
    </row>
    <row r="658" spans="1:6" s="244" customFormat="1" ht="24" customHeight="1">
      <c r="A658" s="269" t="s">
        <v>593</v>
      </c>
      <c r="B658" s="264">
        <f t="shared" si="16"/>
        <v>0</v>
      </c>
      <c r="C658" s="264"/>
      <c r="D658" s="271"/>
      <c r="E658" s="271"/>
      <c r="F658" s="268"/>
    </row>
    <row r="659" spans="1:6" s="244" customFormat="1" ht="24" customHeight="1">
      <c r="A659" s="269" t="s">
        <v>594</v>
      </c>
      <c r="B659" s="264">
        <f t="shared" si="16"/>
        <v>0</v>
      </c>
      <c r="C659" s="264"/>
      <c r="D659" s="271"/>
      <c r="E659" s="271"/>
      <c r="F659" s="268"/>
    </row>
    <row r="660" spans="1:6" s="244" customFormat="1" ht="24" customHeight="1">
      <c r="A660" s="269" t="s">
        <v>595</v>
      </c>
      <c r="B660" s="264">
        <f t="shared" si="16"/>
        <v>0</v>
      </c>
      <c r="C660" s="264"/>
      <c r="D660" s="271"/>
      <c r="E660" s="271"/>
      <c r="F660" s="268"/>
    </row>
    <row r="661" spans="1:6" s="244" customFormat="1" ht="24" customHeight="1">
      <c r="A661" s="267" t="s">
        <v>596</v>
      </c>
      <c r="B661" s="264">
        <f t="shared" si="16"/>
        <v>115.85</v>
      </c>
      <c r="C661" s="264">
        <f>C662</f>
        <v>115.85</v>
      </c>
      <c r="D661" s="264">
        <f>D662</f>
        <v>0</v>
      </c>
      <c r="E661" s="264">
        <f>E662</f>
        <v>0</v>
      </c>
      <c r="F661" s="268"/>
    </row>
    <row r="662" spans="1:6" s="244" customFormat="1" ht="24" customHeight="1">
      <c r="A662" s="269" t="s">
        <v>597</v>
      </c>
      <c r="B662" s="264">
        <f aca="true" t="shared" si="17" ref="B662:B725">C662+D662+E662</f>
        <v>115.85</v>
      </c>
      <c r="C662" s="264">
        <f>SUM(C663:C671)</f>
        <v>115.85</v>
      </c>
      <c r="D662" s="264">
        <f>SUM(D663:D671)</f>
        <v>0</v>
      </c>
      <c r="E662" s="264">
        <f>SUM(E663:E671)</f>
        <v>0</v>
      </c>
      <c r="F662" s="268"/>
    </row>
    <row r="663" spans="1:6" s="244" customFormat="1" ht="24" customHeight="1">
      <c r="A663" s="269" t="s">
        <v>263</v>
      </c>
      <c r="B663" s="264">
        <f t="shared" si="17"/>
        <v>115.85</v>
      </c>
      <c r="C663" s="264">
        <v>115.85</v>
      </c>
      <c r="D663" s="271"/>
      <c r="E663" s="271"/>
      <c r="F663" s="268"/>
    </row>
    <row r="664" spans="1:6" s="244" customFormat="1" ht="24" customHeight="1">
      <c r="A664" s="269" t="s">
        <v>259</v>
      </c>
      <c r="B664" s="264">
        <f t="shared" si="17"/>
        <v>0</v>
      </c>
      <c r="C664" s="264"/>
      <c r="D664" s="271"/>
      <c r="E664" s="271"/>
      <c r="F664" s="268"/>
    </row>
    <row r="665" spans="1:6" s="244" customFormat="1" ht="24" customHeight="1">
      <c r="A665" s="269" t="s">
        <v>260</v>
      </c>
      <c r="B665" s="264">
        <f t="shared" si="17"/>
        <v>0</v>
      </c>
      <c r="C665" s="264"/>
      <c r="D665" s="271"/>
      <c r="E665" s="271"/>
      <c r="F665" s="268"/>
    </row>
    <row r="666" spans="1:6" s="244" customFormat="1" ht="24" customHeight="1">
      <c r="A666" s="269" t="s">
        <v>598</v>
      </c>
      <c r="B666" s="264">
        <f t="shared" si="17"/>
        <v>0</v>
      </c>
      <c r="C666" s="264"/>
      <c r="D666" s="271"/>
      <c r="E666" s="271"/>
      <c r="F666" s="268"/>
    </row>
    <row r="667" spans="1:6" s="244" customFormat="1" ht="24" customHeight="1">
      <c r="A667" s="269" t="s">
        <v>599</v>
      </c>
      <c r="B667" s="264">
        <f t="shared" si="17"/>
        <v>0</v>
      </c>
      <c r="C667" s="264"/>
      <c r="D667" s="271"/>
      <c r="E667" s="271"/>
      <c r="F667" s="268"/>
    </row>
    <row r="668" spans="1:6" s="244" customFormat="1" ht="24" customHeight="1">
      <c r="A668" s="269" t="s">
        <v>600</v>
      </c>
      <c r="B668" s="264">
        <f t="shared" si="17"/>
        <v>0</v>
      </c>
      <c r="C668" s="264"/>
      <c r="D668" s="271"/>
      <c r="E668" s="271"/>
      <c r="F668" s="268"/>
    </row>
    <row r="669" spans="1:6" s="244" customFormat="1" ht="24" customHeight="1">
      <c r="A669" s="269" t="s">
        <v>601</v>
      </c>
      <c r="B669" s="264">
        <f t="shared" si="17"/>
        <v>0</v>
      </c>
      <c r="C669" s="264"/>
      <c r="D669" s="271"/>
      <c r="E669" s="271"/>
      <c r="F669" s="268"/>
    </row>
    <row r="670" spans="1:6" s="244" customFormat="1" ht="24" customHeight="1">
      <c r="A670" s="269" t="s">
        <v>602</v>
      </c>
      <c r="B670" s="264">
        <f t="shared" si="17"/>
        <v>0</v>
      </c>
      <c r="C670" s="264"/>
      <c r="D670" s="271"/>
      <c r="E670" s="271"/>
      <c r="F670" s="268"/>
    </row>
    <row r="671" spans="1:6" s="244" customFormat="1" ht="24" customHeight="1">
      <c r="A671" s="269" t="s">
        <v>603</v>
      </c>
      <c r="B671" s="264">
        <f t="shared" si="17"/>
        <v>0</v>
      </c>
      <c r="C671" s="264"/>
      <c r="D671" s="271"/>
      <c r="E671" s="271"/>
      <c r="F671" s="268"/>
    </row>
    <row r="672" spans="1:6" s="244" customFormat="1" ht="24" customHeight="1">
      <c r="A672" s="267" t="s">
        <v>604</v>
      </c>
      <c r="B672" s="264">
        <f t="shared" si="17"/>
        <v>394.91</v>
      </c>
      <c r="C672" s="264">
        <f>C673</f>
        <v>394.91</v>
      </c>
      <c r="D672" s="264">
        <f>D673</f>
        <v>0</v>
      </c>
      <c r="E672" s="264">
        <f>E673</f>
        <v>0</v>
      </c>
      <c r="F672" s="268"/>
    </row>
    <row r="673" spans="1:6" s="244" customFormat="1" ht="24" customHeight="1">
      <c r="A673" s="269" t="s">
        <v>605</v>
      </c>
      <c r="B673" s="264">
        <f t="shared" si="17"/>
        <v>394.91</v>
      </c>
      <c r="C673" s="264">
        <f>SUM(C674:C692)</f>
        <v>394.91</v>
      </c>
      <c r="D673" s="264">
        <f>SUM(D674:D692)</f>
        <v>0</v>
      </c>
      <c r="E673" s="264">
        <f>SUM(E674:E692)</f>
        <v>0</v>
      </c>
      <c r="F673" s="268"/>
    </row>
    <row r="674" spans="1:6" s="244" customFormat="1" ht="24" customHeight="1">
      <c r="A674" s="269" t="s">
        <v>289</v>
      </c>
      <c r="B674" s="264">
        <f t="shared" si="17"/>
        <v>394.91</v>
      </c>
      <c r="C674" s="264">
        <v>394.91</v>
      </c>
      <c r="D674" s="271"/>
      <c r="E674" s="271"/>
      <c r="F674" s="268"/>
    </row>
    <row r="675" spans="1:6" s="244" customFormat="1" ht="24" customHeight="1">
      <c r="A675" s="269" t="s">
        <v>259</v>
      </c>
      <c r="B675" s="264">
        <f t="shared" si="17"/>
        <v>0</v>
      </c>
      <c r="C675" s="264"/>
      <c r="D675" s="271"/>
      <c r="E675" s="271"/>
      <c r="F675" s="268"/>
    </row>
    <row r="676" spans="1:6" s="244" customFormat="1" ht="24" customHeight="1">
      <c r="A676" s="269" t="s">
        <v>260</v>
      </c>
      <c r="B676" s="264">
        <f t="shared" si="17"/>
        <v>0</v>
      </c>
      <c r="C676" s="264"/>
      <c r="D676" s="271"/>
      <c r="E676" s="271"/>
      <c r="F676" s="268"/>
    </row>
    <row r="677" spans="1:6" s="244" customFormat="1" ht="24" customHeight="1">
      <c r="A677" s="269" t="s">
        <v>606</v>
      </c>
      <c r="B677" s="264">
        <f t="shared" si="17"/>
        <v>0</v>
      </c>
      <c r="C677" s="264"/>
      <c r="D677" s="271"/>
      <c r="E677" s="271"/>
      <c r="F677" s="268"/>
    </row>
    <row r="678" spans="1:6" s="244" customFormat="1" ht="24" customHeight="1">
      <c r="A678" s="269" t="s">
        <v>607</v>
      </c>
      <c r="B678" s="264">
        <f t="shared" si="17"/>
        <v>0</v>
      </c>
      <c r="C678" s="264"/>
      <c r="D678" s="271"/>
      <c r="E678" s="271"/>
      <c r="F678" s="268"/>
    </row>
    <row r="679" spans="1:6" s="244" customFormat="1" ht="24" customHeight="1">
      <c r="A679" s="269" t="s">
        <v>608</v>
      </c>
      <c r="B679" s="264">
        <f t="shared" si="17"/>
        <v>0</v>
      </c>
      <c r="C679" s="264"/>
      <c r="D679" s="271"/>
      <c r="E679" s="271"/>
      <c r="F679" s="268"/>
    </row>
    <row r="680" spans="1:6" s="244" customFormat="1" ht="24" customHeight="1">
      <c r="A680" s="269" t="s">
        <v>609</v>
      </c>
      <c r="B680" s="264">
        <f t="shared" si="17"/>
        <v>0</v>
      </c>
      <c r="C680" s="264"/>
      <c r="D680" s="271"/>
      <c r="E680" s="271"/>
      <c r="F680" s="268"/>
    </row>
    <row r="681" spans="1:6" s="244" customFormat="1" ht="24" customHeight="1">
      <c r="A681" s="269" t="s">
        <v>610</v>
      </c>
      <c r="B681" s="264">
        <f t="shared" si="17"/>
        <v>0</v>
      </c>
      <c r="C681" s="264"/>
      <c r="D681" s="271"/>
      <c r="E681" s="271"/>
      <c r="F681" s="268"/>
    </row>
    <row r="682" spans="1:6" s="244" customFormat="1" ht="24" customHeight="1">
      <c r="A682" s="269" t="s">
        <v>611</v>
      </c>
      <c r="B682" s="264">
        <f t="shared" si="17"/>
        <v>0</v>
      </c>
      <c r="C682" s="264"/>
      <c r="D682" s="271"/>
      <c r="E682" s="271"/>
      <c r="F682" s="268"/>
    </row>
    <row r="683" spans="1:6" s="244" customFormat="1" ht="24" customHeight="1">
      <c r="A683" s="269" t="s">
        <v>612</v>
      </c>
      <c r="B683" s="264">
        <f t="shared" si="17"/>
        <v>0</v>
      </c>
      <c r="C683" s="264"/>
      <c r="D683" s="271"/>
      <c r="E683" s="271"/>
      <c r="F683" s="268"/>
    </row>
    <row r="684" spans="1:6" s="244" customFormat="1" ht="24" customHeight="1">
      <c r="A684" s="269" t="s">
        <v>613</v>
      </c>
      <c r="B684" s="264">
        <f t="shared" si="17"/>
        <v>0</v>
      </c>
      <c r="C684" s="264"/>
      <c r="D684" s="271"/>
      <c r="E684" s="271"/>
      <c r="F684" s="268"/>
    </row>
    <row r="685" spans="1:6" s="244" customFormat="1" ht="24" customHeight="1">
      <c r="A685" s="269" t="s">
        <v>614</v>
      </c>
      <c r="B685" s="264">
        <f t="shared" si="17"/>
        <v>0</v>
      </c>
      <c r="C685" s="264"/>
      <c r="D685" s="271"/>
      <c r="E685" s="271"/>
      <c r="F685" s="268"/>
    </row>
    <row r="686" spans="1:6" s="244" customFormat="1" ht="24" customHeight="1">
      <c r="A686" s="269" t="s">
        <v>615</v>
      </c>
      <c r="B686" s="264">
        <f t="shared" si="17"/>
        <v>0</v>
      </c>
      <c r="C686" s="264"/>
      <c r="D686" s="271"/>
      <c r="E686" s="271"/>
      <c r="F686" s="268"/>
    </row>
    <row r="687" spans="1:6" s="244" customFormat="1" ht="24" customHeight="1">
      <c r="A687" s="269" t="s">
        <v>616</v>
      </c>
      <c r="B687" s="264">
        <f t="shared" si="17"/>
        <v>0</v>
      </c>
      <c r="C687" s="264"/>
      <c r="D687" s="271"/>
      <c r="E687" s="271"/>
      <c r="F687" s="268"/>
    </row>
    <row r="688" spans="1:6" s="244" customFormat="1" ht="24" customHeight="1">
      <c r="A688" s="269" t="s">
        <v>617</v>
      </c>
      <c r="B688" s="264">
        <f t="shared" si="17"/>
        <v>0</v>
      </c>
      <c r="C688" s="264"/>
      <c r="D688" s="271"/>
      <c r="E688" s="271"/>
      <c r="F688" s="268"/>
    </row>
    <row r="689" spans="1:6" s="244" customFormat="1" ht="24" customHeight="1">
      <c r="A689" s="269" t="s">
        <v>618</v>
      </c>
      <c r="B689" s="264">
        <f t="shared" si="17"/>
        <v>0</v>
      </c>
      <c r="C689" s="264"/>
      <c r="D689" s="271"/>
      <c r="E689" s="271"/>
      <c r="F689" s="268"/>
    </row>
    <row r="690" spans="1:6" s="244" customFormat="1" ht="24" customHeight="1">
      <c r="A690" s="269" t="s">
        <v>619</v>
      </c>
      <c r="B690" s="264">
        <f t="shared" si="17"/>
        <v>0</v>
      </c>
      <c r="C690" s="264"/>
      <c r="D690" s="271"/>
      <c r="E690" s="271"/>
      <c r="F690" s="268"/>
    </row>
    <row r="691" spans="1:6" s="244" customFormat="1" ht="24" customHeight="1">
      <c r="A691" s="269" t="s">
        <v>602</v>
      </c>
      <c r="B691" s="264">
        <f t="shared" si="17"/>
        <v>0</v>
      </c>
      <c r="C691" s="264"/>
      <c r="D691" s="271"/>
      <c r="E691" s="271"/>
      <c r="F691" s="268"/>
    </row>
    <row r="692" spans="1:6" s="244" customFormat="1" ht="24" customHeight="1">
      <c r="A692" s="269" t="s">
        <v>620</v>
      </c>
      <c r="B692" s="264">
        <f t="shared" si="17"/>
        <v>0</v>
      </c>
      <c r="C692" s="264"/>
      <c r="D692" s="271"/>
      <c r="E692" s="271"/>
      <c r="F692" s="268"/>
    </row>
    <row r="693" spans="1:6" s="244" customFormat="1" ht="24" customHeight="1">
      <c r="A693" s="267" t="s">
        <v>621</v>
      </c>
      <c r="B693" s="264">
        <f t="shared" si="17"/>
        <v>1708.42</v>
      </c>
      <c r="C693" s="264">
        <f>C694</f>
        <v>934.62</v>
      </c>
      <c r="D693" s="264">
        <f>D694</f>
        <v>773.8</v>
      </c>
      <c r="E693" s="264">
        <f>E694</f>
        <v>0</v>
      </c>
      <c r="F693" s="268"/>
    </row>
    <row r="694" spans="1:6" s="244" customFormat="1" ht="24" customHeight="1">
      <c r="A694" s="269" t="s">
        <v>622</v>
      </c>
      <c r="B694" s="264">
        <f t="shared" si="17"/>
        <v>1708.42</v>
      </c>
      <c r="C694" s="264">
        <f>SUM(C695:C702)</f>
        <v>934.62</v>
      </c>
      <c r="D694" s="264">
        <f>SUM(D695:D702)</f>
        <v>773.8</v>
      </c>
      <c r="E694" s="264">
        <f>SUM(E695:E702)</f>
        <v>0</v>
      </c>
      <c r="F694" s="268"/>
    </row>
    <row r="695" spans="1:6" s="244" customFormat="1" ht="24" customHeight="1">
      <c r="A695" s="269" t="s">
        <v>623</v>
      </c>
      <c r="B695" s="264">
        <f t="shared" si="17"/>
        <v>75</v>
      </c>
      <c r="C695" s="264">
        <v>75</v>
      </c>
      <c r="D695" s="271"/>
      <c r="E695" s="271"/>
      <c r="F695" s="268"/>
    </row>
    <row r="696" spans="1:6" s="244" customFormat="1" ht="24" customHeight="1">
      <c r="A696" s="269" t="s">
        <v>624</v>
      </c>
      <c r="B696" s="264">
        <f t="shared" si="17"/>
        <v>700</v>
      </c>
      <c r="C696" s="264">
        <v>700</v>
      </c>
      <c r="D696" s="271"/>
      <c r="E696" s="271"/>
      <c r="F696" s="268"/>
    </row>
    <row r="697" spans="1:6" s="244" customFormat="1" ht="24" customHeight="1">
      <c r="A697" s="269" t="s">
        <v>625</v>
      </c>
      <c r="B697" s="264">
        <f t="shared" si="17"/>
        <v>766</v>
      </c>
      <c r="C697" s="264"/>
      <c r="D697" s="271">
        <v>766</v>
      </c>
      <c r="E697" s="271"/>
      <c r="F697" s="268"/>
    </row>
    <row r="698" spans="1:6" s="244" customFormat="1" ht="24" customHeight="1">
      <c r="A698" s="269" t="s">
        <v>626</v>
      </c>
      <c r="B698" s="264">
        <f t="shared" si="17"/>
        <v>0</v>
      </c>
      <c r="C698" s="264"/>
      <c r="D698" s="271"/>
      <c r="E698" s="271"/>
      <c r="F698" s="268"/>
    </row>
    <row r="699" spans="1:6" s="244" customFormat="1" ht="24" customHeight="1">
      <c r="A699" s="269" t="s">
        <v>627</v>
      </c>
      <c r="B699" s="264">
        <f t="shared" si="17"/>
        <v>159.62</v>
      </c>
      <c r="C699" s="264">
        <v>159.62</v>
      </c>
      <c r="D699" s="271"/>
      <c r="E699" s="271"/>
      <c r="F699" s="268"/>
    </row>
    <row r="700" spans="1:6" s="244" customFormat="1" ht="24" customHeight="1">
      <c r="A700" s="269" t="s">
        <v>628</v>
      </c>
      <c r="B700" s="264">
        <f t="shared" si="17"/>
        <v>0</v>
      </c>
      <c r="C700" s="264"/>
      <c r="D700" s="271"/>
      <c r="E700" s="271"/>
      <c r="F700" s="268"/>
    </row>
    <row r="701" spans="1:6" s="244" customFormat="1" ht="24" customHeight="1">
      <c r="A701" s="269" t="s">
        <v>629</v>
      </c>
      <c r="B701" s="264">
        <f t="shared" si="17"/>
        <v>7.8</v>
      </c>
      <c r="C701" s="264"/>
      <c r="D701" s="271">
        <v>7.8</v>
      </c>
      <c r="E701" s="271"/>
      <c r="F701" s="268"/>
    </row>
    <row r="702" spans="1:6" s="244" customFormat="1" ht="24" customHeight="1">
      <c r="A702" s="269" t="s">
        <v>630</v>
      </c>
      <c r="B702" s="264">
        <f t="shared" si="17"/>
        <v>0</v>
      </c>
      <c r="C702" s="264"/>
      <c r="D702" s="271"/>
      <c r="E702" s="271"/>
      <c r="F702" s="268"/>
    </row>
    <row r="703" spans="1:6" s="244" customFormat="1" ht="24" customHeight="1">
      <c r="A703" s="267" t="s">
        <v>631</v>
      </c>
      <c r="B703" s="264">
        <f t="shared" si="17"/>
        <v>100</v>
      </c>
      <c r="C703" s="264">
        <f>C704</f>
        <v>100</v>
      </c>
      <c r="D703" s="264">
        <f>D704</f>
        <v>0</v>
      </c>
      <c r="E703" s="264">
        <f>E704</f>
        <v>0</v>
      </c>
      <c r="F703" s="268"/>
    </row>
    <row r="704" spans="1:6" s="244" customFormat="1" ht="24" customHeight="1">
      <c r="A704" s="269" t="s">
        <v>632</v>
      </c>
      <c r="B704" s="264">
        <f t="shared" si="17"/>
        <v>100</v>
      </c>
      <c r="C704" s="264">
        <f>SUM(C705:C709)</f>
        <v>100</v>
      </c>
      <c r="D704" s="264">
        <f>SUM(D705:D709)</f>
        <v>0</v>
      </c>
      <c r="E704" s="264">
        <f>SUM(E705:E709)</f>
        <v>0</v>
      </c>
      <c r="F704" s="268"/>
    </row>
    <row r="705" spans="1:6" s="244" customFormat="1" ht="24" customHeight="1">
      <c r="A705" s="269" t="s">
        <v>633</v>
      </c>
      <c r="B705" s="264">
        <f t="shared" si="17"/>
        <v>100</v>
      </c>
      <c r="C705" s="264">
        <v>100</v>
      </c>
      <c r="D705" s="271"/>
      <c r="E705" s="271"/>
      <c r="F705" s="268"/>
    </row>
    <row r="706" spans="1:6" s="244" customFormat="1" ht="24" customHeight="1">
      <c r="A706" s="269" t="s">
        <v>634</v>
      </c>
      <c r="B706" s="264">
        <f t="shared" si="17"/>
        <v>0</v>
      </c>
      <c r="C706" s="264"/>
      <c r="D706" s="271"/>
      <c r="E706" s="271"/>
      <c r="F706" s="268"/>
    </row>
    <row r="707" spans="1:6" s="244" customFormat="1" ht="24" customHeight="1">
      <c r="A707" s="269" t="s">
        <v>635</v>
      </c>
      <c r="B707" s="264">
        <f t="shared" si="17"/>
        <v>0</v>
      </c>
      <c r="C707" s="264"/>
      <c r="D707" s="271"/>
      <c r="E707" s="271"/>
      <c r="F707" s="268"/>
    </row>
    <row r="708" spans="1:6" s="244" customFormat="1" ht="30" customHeight="1">
      <c r="A708" s="269" t="s">
        <v>636</v>
      </c>
      <c r="B708" s="264">
        <f t="shared" si="17"/>
        <v>0</v>
      </c>
      <c r="C708" s="264"/>
      <c r="D708" s="271"/>
      <c r="E708" s="271"/>
      <c r="F708" s="268"/>
    </row>
    <row r="709" spans="1:6" s="244" customFormat="1" ht="24" customHeight="1">
      <c r="A709" s="269" t="s">
        <v>637</v>
      </c>
      <c r="B709" s="264">
        <f t="shared" si="17"/>
        <v>0</v>
      </c>
      <c r="C709" s="264"/>
      <c r="D709" s="271"/>
      <c r="E709" s="271"/>
      <c r="F709" s="268"/>
    </row>
    <row r="710" spans="1:6" s="244" customFormat="1" ht="24" customHeight="1">
      <c r="A710" s="267" t="s">
        <v>638</v>
      </c>
      <c r="B710" s="264">
        <f t="shared" si="17"/>
        <v>1219.67</v>
      </c>
      <c r="C710" s="264">
        <f>C711+C723+C729</f>
        <v>1219.67</v>
      </c>
      <c r="D710" s="264">
        <f>D711+D723+D729</f>
        <v>0</v>
      </c>
      <c r="E710" s="264">
        <f>E711+E723+E729</f>
        <v>0</v>
      </c>
      <c r="F710" s="268"/>
    </row>
    <row r="711" spans="1:6" s="244" customFormat="1" ht="24" customHeight="1">
      <c r="A711" s="269" t="s">
        <v>639</v>
      </c>
      <c r="B711" s="264">
        <f t="shared" si="17"/>
        <v>936.76</v>
      </c>
      <c r="C711" s="264">
        <f>SUM(C712:C722)</f>
        <v>936.76</v>
      </c>
      <c r="D711" s="264">
        <f>SUM(D712:D722)</f>
        <v>0</v>
      </c>
      <c r="E711" s="264">
        <f>SUM(E712:E722)</f>
        <v>0</v>
      </c>
      <c r="F711" s="268"/>
    </row>
    <row r="712" spans="1:6" s="244" customFormat="1" ht="24" customHeight="1">
      <c r="A712" s="269" t="s">
        <v>289</v>
      </c>
      <c r="B712" s="264">
        <f t="shared" si="17"/>
        <v>936.76</v>
      </c>
      <c r="C712" s="264">
        <v>936.76</v>
      </c>
      <c r="D712" s="271"/>
      <c r="E712" s="271"/>
      <c r="F712" s="268"/>
    </row>
    <row r="713" spans="1:6" s="244" customFormat="1" ht="24" customHeight="1">
      <c r="A713" s="269" t="s">
        <v>259</v>
      </c>
      <c r="B713" s="264">
        <f t="shared" si="17"/>
        <v>0</v>
      </c>
      <c r="C713" s="264"/>
      <c r="D713" s="271"/>
      <c r="E713" s="271"/>
      <c r="F713" s="268"/>
    </row>
    <row r="714" spans="1:6" s="244" customFormat="1" ht="24" customHeight="1">
      <c r="A714" s="269" t="s">
        <v>260</v>
      </c>
      <c r="B714" s="264">
        <f t="shared" si="17"/>
        <v>0</v>
      </c>
      <c r="C714" s="264"/>
      <c r="D714" s="271"/>
      <c r="E714" s="271"/>
      <c r="F714" s="268"/>
    </row>
    <row r="715" spans="1:6" s="244" customFormat="1" ht="24" customHeight="1">
      <c r="A715" s="269" t="s">
        <v>640</v>
      </c>
      <c r="B715" s="264">
        <f t="shared" si="17"/>
        <v>0</v>
      </c>
      <c r="C715" s="264"/>
      <c r="D715" s="271"/>
      <c r="E715" s="271"/>
      <c r="F715" s="268"/>
    </row>
    <row r="716" spans="1:6" s="244" customFormat="1" ht="24" customHeight="1">
      <c r="A716" s="269" t="s">
        <v>641</v>
      </c>
      <c r="B716" s="264">
        <f t="shared" si="17"/>
        <v>0</v>
      </c>
      <c r="C716" s="264"/>
      <c r="D716" s="271"/>
      <c r="E716" s="271"/>
      <c r="F716" s="268"/>
    </row>
    <row r="717" spans="1:6" s="244" customFormat="1" ht="24" customHeight="1">
      <c r="A717" s="269" t="s">
        <v>642</v>
      </c>
      <c r="B717" s="264">
        <f t="shared" si="17"/>
        <v>0</v>
      </c>
      <c r="C717" s="264"/>
      <c r="D717" s="271"/>
      <c r="E717" s="271"/>
      <c r="F717" s="268"/>
    </row>
    <row r="718" spans="1:6" s="244" customFormat="1" ht="24" customHeight="1">
      <c r="A718" s="269" t="s">
        <v>643</v>
      </c>
      <c r="B718" s="264">
        <f t="shared" si="17"/>
        <v>0</v>
      </c>
      <c r="C718" s="264"/>
      <c r="D718" s="271"/>
      <c r="E718" s="271"/>
      <c r="F718" s="268"/>
    </row>
    <row r="719" spans="1:6" s="244" customFormat="1" ht="24" customHeight="1">
      <c r="A719" s="269" t="s">
        <v>644</v>
      </c>
      <c r="B719" s="264">
        <f t="shared" si="17"/>
        <v>0</v>
      </c>
      <c r="C719" s="264"/>
      <c r="D719" s="271"/>
      <c r="E719" s="271"/>
      <c r="F719" s="268"/>
    </row>
    <row r="720" spans="1:6" s="244" customFormat="1" ht="24" customHeight="1">
      <c r="A720" s="269" t="s">
        <v>645</v>
      </c>
      <c r="B720" s="264">
        <f t="shared" si="17"/>
        <v>0</v>
      </c>
      <c r="C720" s="264"/>
      <c r="D720" s="271"/>
      <c r="E720" s="271"/>
      <c r="F720" s="268"/>
    </row>
    <row r="721" spans="1:6" s="244" customFormat="1" ht="24" customHeight="1">
      <c r="A721" s="269" t="s">
        <v>602</v>
      </c>
      <c r="B721" s="264">
        <f t="shared" si="17"/>
        <v>0</v>
      </c>
      <c r="C721" s="264"/>
      <c r="D721" s="271"/>
      <c r="E721" s="271"/>
      <c r="F721" s="268"/>
    </row>
    <row r="722" spans="1:6" s="244" customFormat="1" ht="24" customHeight="1">
      <c r="A722" s="269" t="s">
        <v>646</v>
      </c>
      <c r="B722" s="264">
        <f t="shared" si="17"/>
        <v>0</v>
      </c>
      <c r="C722" s="264"/>
      <c r="D722" s="271"/>
      <c r="E722" s="271"/>
      <c r="F722" s="268"/>
    </row>
    <row r="723" spans="1:6" s="244" customFormat="1" ht="24" customHeight="1">
      <c r="A723" s="269" t="s">
        <v>647</v>
      </c>
      <c r="B723" s="264">
        <f t="shared" si="17"/>
        <v>169.5</v>
      </c>
      <c r="C723" s="264">
        <f>SUM(C724:C728)</f>
        <v>169.5</v>
      </c>
      <c r="D723" s="264">
        <f>SUM(D724:D728)</f>
        <v>0</v>
      </c>
      <c r="E723" s="264">
        <f>SUM(E724:E728)</f>
        <v>0</v>
      </c>
      <c r="F723" s="268"/>
    </row>
    <row r="724" spans="1:6" s="244" customFormat="1" ht="24" customHeight="1">
      <c r="A724" s="269" t="s">
        <v>289</v>
      </c>
      <c r="B724" s="264">
        <f t="shared" si="17"/>
        <v>0</v>
      </c>
      <c r="C724" s="264"/>
      <c r="D724" s="271"/>
      <c r="E724" s="271"/>
      <c r="F724" s="268"/>
    </row>
    <row r="725" spans="1:6" s="244" customFormat="1" ht="24" customHeight="1">
      <c r="A725" s="269" t="s">
        <v>259</v>
      </c>
      <c r="B725" s="264">
        <f t="shared" si="17"/>
        <v>0</v>
      </c>
      <c r="C725" s="264"/>
      <c r="D725" s="271"/>
      <c r="E725" s="271"/>
      <c r="F725" s="268"/>
    </row>
    <row r="726" spans="1:6" s="244" customFormat="1" ht="24" customHeight="1">
      <c r="A726" s="269" t="s">
        <v>260</v>
      </c>
      <c r="B726" s="264">
        <f aca="true" t="shared" si="18" ref="B726:B752">C726+D726+E726</f>
        <v>0</v>
      </c>
      <c r="C726" s="264"/>
      <c r="D726" s="271"/>
      <c r="E726" s="271"/>
      <c r="F726" s="268"/>
    </row>
    <row r="727" spans="1:6" s="244" customFormat="1" ht="24" customHeight="1">
      <c r="A727" s="269" t="s">
        <v>648</v>
      </c>
      <c r="B727" s="264">
        <f t="shared" si="18"/>
        <v>169.5</v>
      </c>
      <c r="C727" s="264">
        <v>169.5</v>
      </c>
      <c r="D727" s="271"/>
      <c r="E727" s="271"/>
      <c r="F727" s="268"/>
    </row>
    <row r="728" spans="1:6" s="244" customFormat="1" ht="24" customHeight="1">
      <c r="A728" s="269" t="s">
        <v>649</v>
      </c>
      <c r="B728" s="264">
        <f t="shared" si="18"/>
        <v>0</v>
      </c>
      <c r="C728" s="264"/>
      <c r="D728" s="271"/>
      <c r="E728" s="271"/>
      <c r="F728" s="268"/>
    </row>
    <row r="729" spans="1:6" s="244" customFormat="1" ht="27.75" customHeight="1">
      <c r="A729" s="269" t="s">
        <v>650</v>
      </c>
      <c r="B729" s="264">
        <f t="shared" si="18"/>
        <v>113.41</v>
      </c>
      <c r="C729" s="264">
        <f>SUM(C730:C741)</f>
        <v>113.41</v>
      </c>
      <c r="D729" s="264">
        <f>SUM(D730:D741)</f>
        <v>0</v>
      </c>
      <c r="E729" s="264">
        <f>SUM(E730:E741)</f>
        <v>0</v>
      </c>
      <c r="F729" s="268"/>
    </row>
    <row r="730" spans="1:6" s="244" customFormat="1" ht="24" customHeight="1">
      <c r="A730" s="269" t="s">
        <v>289</v>
      </c>
      <c r="B730" s="264">
        <f t="shared" si="18"/>
        <v>113.41</v>
      </c>
      <c r="C730" s="264">
        <v>113.41</v>
      </c>
      <c r="D730" s="271"/>
      <c r="E730" s="271"/>
      <c r="F730" s="268"/>
    </row>
    <row r="731" spans="1:6" s="244" customFormat="1" ht="24" customHeight="1">
      <c r="A731" s="269" t="s">
        <v>259</v>
      </c>
      <c r="B731" s="264">
        <f t="shared" si="18"/>
        <v>0</v>
      </c>
      <c r="C731" s="264"/>
      <c r="D731" s="271"/>
      <c r="E731" s="271"/>
      <c r="F731" s="268"/>
    </row>
    <row r="732" spans="1:6" s="244" customFormat="1" ht="24" customHeight="1">
      <c r="A732" s="269" t="s">
        <v>260</v>
      </c>
      <c r="B732" s="264">
        <f t="shared" si="18"/>
        <v>0</v>
      </c>
      <c r="C732" s="264"/>
      <c r="D732" s="271"/>
      <c r="E732" s="271"/>
      <c r="F732" s="268"/>
    </row>
    <row r="733" spans="1:6" s="244" customFormat="1" ht="24" customHeight="1">
      <c r="A733" s="269" t="s">
        <v>651</v>
      </c>
      <c r="B733" s="264">
        <f t="shared" si="18"/>
        <v>0</v>
      </c>
      <c r="C733" s="264"/>
      <c r="D733" s="271"/>
      <c r="E733" s="271"/>
      <c r="F733" s="268"/>
    </row>
    <row r="734" spans="1:6" s="244" customFormat="1" ht="24" customHeight="1">
      <c r="A734" s="269" t="s">
        <v>652</v>
      </c>
      <c r="B734" s="264">
        <f t="shared" si="18"/>
        <v>0</v>
      </c>
      <c r="C734" s="264"/>
      <c r="D734" s="271"/>
      <c r="E734" s="271"/>
      <c r="F734" s="268"/>
    </row>
    <row r="735" spans="1:6" s="244" customFormat="1" ht="24" customHeight="1">
      <c r="A735" s="269" t="s">
        <v>653</v>
      </c>
      <c r="B735" s="264">
        <f t="shared" si="18"/>
        <v>0</v>
      </c>
      <c r="C735" s="264"/>
      <c r="D735" s="271"/>
      <c r="E735" s="271"/>
      <c r="F735" s="268"/>
    </row>
    <row r="736" spans="1:6" s="244" customFormat="1" ht="24" customHeight="1">
      <c r="A736" s="269" t="s">
        <v>654</v>
      </c>
      <c r="B736" s="264">
        <f t="shared" si="18"/>
        <v>0</v>
      </c>
      <c r="C736" s="264"/>
      <c r="D736" s="271"/>
      <c r="E736" s="271"/>
      <c r="F736" s="268"/>
    </row>
    <row r="737" spans="1:6" s="244" customFormat="1" ht="24" customHeight="1">
      <c r="A737" s="269" t="s">
        <v>655</v>
      </c>
      <c r="B737" s="264">
        <f t="shared" si="18"/>
        <v>0</v>
      </c>
      <c r="C737" s="264"/>
      <c r="D737" s="271"/>
      <c r="E737" s="271"/>
      <c r="F737" s="268"/>
    </row>
    <row r="738" spans="1:6" s="244" customFormat="1" ht="24" customHeight="1">
      <c r="A738" s="269" t="s">
        <v>656</v>
      </c>
      <c r="B738" s="264">
        <f t="shared" si="18"/>
        <v>0</v>
      </c>
      <c r="C738" s="264"/>
      <c r="D738" s="271"/>
      <c r="E738" s="271"/>
      <c r="F738" s="268"/>
    </row>
    <row r="739" spans="1:6" s="244" customFormat="1" ht="24" customHeight="1">
      <c r="A739" s="269" t="s">
        <v>657</v>
      </c>
      <c r="B739" s="264">
        <f t="shared" si="18"/>
        <v>0</v>
      </c>
      <c r="C739" s="264"/>
      <c r="D739" s="271"/>
      <c r="E739" s="271"/>
      <c r="F739" s="268"/>
    </row>
    <row r="740" spans="1:6" s="244" customFormat="1" ht="24" customHeight="1">
      <c r="A740" s="269" t="s">
        <v>658</v>
      </c>
      <c r="B740" s="264">
        <f t="shared" si="18"/>
        <v>0</v>
      </c>
      <c r="C740" s="264"/>
      <c r="D740" s="271"/>
      <c r="E740" s="271"/>
      <c r="F740" s="268"/>
    </row>
    <row r="741" spans="1:6" s="244" customFormat="1" ht="24" customHeight="1">
      <c r="A741" s="269" t="s">
        <v>659</v>
      </c>
      <c r="B741" s="264">
        <f t="shared" si="18"/>
        <v>0</v>
      </c>
      <c r="C741" s="264"/>
      <c r="D741" s="271"/>
      <c r="E741" s="271"/>
      <c r="F741" s="268"/>
    </row>
    <row r="742" spans="1:6" s="244" customFormat="1" ht="24" customHeight="1">
      <c r="A742" s="267" t="s">
        <v>660</v>
      </c>
      <c r="B742" s="264">
        <f t="shared" si="18"/>
        <v>1910</v>
      </c>
      <c r="C742" s="264">
        <v>1910</v>
      </c>
      <c r="D742" s="271"/>
      <c r="E742" s="271"/>
      <c r="F742" s="268"/>
    </row>
    <row r="743" spans="1:6" s="244" customFormat="1" ht="24" customHeight="1">
      <c r="A743" s="267" t="s">
        <v>661</v>
      </c>
      <c r="B743" s="264">
        <f t="shared" si="18"/>
        <v>93.1</v>
      </c>
      <c r="C743" s="264">
        <f>C744+C745</f>
        <v>93.1</v>
      </c>
      <c r="D743" s="264">
        <f>D744+D745</f>
        <v>0</v>
      </c>
      <c r="E743" s="264">
        <f>E744+E745</f>
        <v>0</v>
      </c>
      <c r="F743" s="268"/>
    </row>
    <row r="744" spans="1:6" s="244" customFormat="1" ht="24" customHeight="1">
      <c r="A744" s="269" t="s">
        <v>662</v>
      </c>
      <c r="B744" s="264">
        <f t="shared" si="18"/>
        <v>0</v>
      </c>
      <c r="C744" s="264"/>
      <c r="D744" s="271"/>
      <c r="E744" s="271"/>
      <c r="F744" s="268"/>
    </row>
    <row r="745" spans="1:6" s="244" customFormat="1" ht="24" customHeight="1">
      <c r="A745" s="269" t="s">
        <v>663</v>
      </c>
      <c r="B745" s="264">
        <f t="shared" si="18"/>
        <v>93.1</v>
      </c>
      <c r="C745" s="264">
        <f>C746</f>
        <v>93.1</v>
      </c>
      <c r="D745" s="264">
        <f>D746</f>
        <v>0</v>
      </c>
      <c r="E745" s="264">
        <f>E746</f>
        <v>0</v>
      </c>
      <c r="F745" s="268"/>
    </row>
    <row r="746" spans="1:6" s="244" customFormat="1" ht="24" customHeight="1">
      <c r="A746" s="269" t="s">
        <v>664</v>
      </c>
      <c r="B746" s="264">
        <f t="shared" si="18"/>
        <v>93.1</v>
      </c>
      <c r="C746" s="264">
        <v>93.1</v>
      </c>
      <c r="D746" s="271"/>
      <c r="E746" s="271"/>
      <c r="F746" s="268"/>
    </row>
    <row r="747" spans="1:6" s="244" customFormat="1" ht="24" customHeight="1">
      <c r="A747" s="267" t="s">
        <v>665</v>
      </c>
      <c r="B747" s="264">
        <f t="shared" si="18"/>
        <v>4155.07</v>
      </c>
      <c r="C747" s="264">
        <f>C748</f>
        <v>4155.07</v>
      </c>
      <c r="D747" s="264">
        <f>D748</f>
        <v>0</v>
      </c>
      <c r="E747" s="264">
        <f>E748</f>
        <v>0</v>
      </c>
      <c r="F747" s="268"/>
    </row>
    <row r="748" spans="1:6" s="244" customFormat="1" ht="24" customHeight="1">
      <c r="A748" s="269" t="s">
        <v>666</v>
      </c>
      <c r="B748" s="264">
        <f t="shared" si="18"/>
        <v>4155.07</v>
      </c>
      <c r="C748" s="264">
        <f>SUM(C749:C752)</f>
        <v>4155.07</v>
      </c>
      <c r="D748" s="264">
        <f>SUM(D749:D752)</f>
        <v>0</v>
      </c>
      <c r="E748" s="264">
        <f>SUM(E749:E752)</f>
        <v>0</v>
      </c>
      <c r="F748" s="268"/>
    </row>
    <row r="749" spans="1:6" s="244" customFormat="1" ht="24" customHeight="1">
      <c r="A749" s="269" t="s">
        <v>667</v>
      </c>
      <c r="B749" s="264">
        <f t="shared" si="18"/>
        <v>2213.7</v>
      </c>
      <c r="C749" s="264">
        <v>2213.7</v>
      </c>
      <c r="D749" s="271"/>
      <c r="E749" s="271"/>
      <c r="F749" s="268"/>
    </row>
    <row r="750" spans="1:6" s="244" customFormat="1" ht="24" customHeight="1">
      <c r="A750" s="269" t="s">
        <v>668</v>
      </c>
      <c r="B750" s="264">
        <f t="shared" si="18"/>
        <v>45</v>
      </c>
      <c r="C750" s="264">
        <v>45</v>
      </c>
      <c r="D750" s="271"/>
      <c r="E750" s="271"/>
      <c r="F750" s="268"/>
    </row>
    <row r="751" spans="1:6" s="244" customFormat="1" ht="24" customHeight="1">
      <c r="A751" s="269" t="s">
        <v>669</v>
      </c>
      <c r="B751" s="264">
        <f t="shared" si="18"/>
        <v>0</v>
      </c>
      <c r="C751" s="264"/>
      <c r="D751" s="271"/>
      <c r="E751" s="271"/>
      <c r="F751" s="268"/>
    </row>
    <row r="752" spans="1:6" s="244" customFormat="1" ht="24" customHeight="1">
      <c r="A752" s="269" t="s">
        <v>670</v>
      </c>
      <c r="B752" s="264">
        <f t="shared" si="18"/>
        <v>1896.37</v>
      </c>
      <c r="C752" s="264">
        <v>1896.37</v>
      </c>
      <c r="D752" s="271"/>
      <c r="E752" s="271"/>
      <c r="F752" s="268"/>
    </row>
    <row r="753" spans="1:6" s="244" customFormat="1" ht="24" customHeight="1">
      <c r="A753" s="269" t="s">
        <v>260</v>
      </c>
      <c r="B753" s="264">
        <f aca="true" t="shared" si="19" ref="B726:B779">C753+D753+E753</f>
        <v>0</v>
      </c>
      <c r="C753" s="264"/>
      <c r="D753" s="271"/>
      <c r="E753" s="271"/>
      <c r="F753" s="268"/>
    </row>
    <row r="754" spans="1:6" s="244" customFormat="1" ht="24" customHeight="1">
      <c r="A754" s="269" t="s">
        <v>651</v>
      </c>
      <c r="B754" s="264">
        <f t="shared" si="19"/>
        <v>0</v>
      </c>
      <c r="C754" s="264"/>
      <c r="D754" s="271"/>
      <c r="E754" s="271"/>
      <c r="F754" s="268"/>
    </row>
    <row r="755" spans="1:6" s="244" customFormat="1" ht="24" customHeight="1">
      <c r="A755" s="269" t="s">
        <v>652</v>
      </c>
      <c r="B755" s="264">
        <f t="shared" si="19"/>
        <v>0</v>
      </c>
      <c r="C755" s="264"/>
      <c r="D755" s="271"/>
      <c r="E755" s="271"/>
      <c r="F755" s="268"/>
    </row>
    <row r="756" spans="1:6" s="244" customFormat="1" ht="24" customHeight="1">
      <c r="A756" s="269" t="s">
        <v>653</v>
      </c>
      <c r="B756" s="264">
        <f t="shared" si="19"/>
        <v>0</v>
      </c>
      <c r="C756" s="264"/>
      <c r="D756" s="271"/>
      <c r="E756" s="271"/>
      <c r="F756" s="268"/>
    </row>
    <row r="757" spans="1:6" s="244" customFormat="1" ht="24" customHeight="1">
      <c r="A757" s="269" t="s">
        <v>654</v>
      </c>
      <c r="B757" s="264">
        <f t="shared" si="19"/>
        <v>0</v>
      </c>
      <c r="C757" s="264"/>
      <c r="D757" s="271"/>
      <c r="E757" s="271"/>
      <c r="F757" s="268"/>
    </row>
    <row r="758" spans="1:6" s="244" customFormat="1" ht="24" customHeight="1">
      <c r="A758" s="269" t="s">
        <v>655</v>
      </c>
      <c r="B758" s="264">
        <f t="shared" si="19"/>
        <v>0</v>
      </c>
      <c r="C758" s="264"/>
      <c r="D758" s="271"/>
      <c r="E758" s="271"/>
      <c r="F758" s="268"/>
    </row>
    <row r="759" spans="1:6" s="244" customFormat="1" ht="24" customHeight="1">
      <c r="A759" s="269" t="s">
        <v>656</v>
      </c>
      <c r="B759" s="264">
        <f t="shared" si="19"/>
        <v>0</v>
      </c>
      <c r="C759" s="264"/>
      <c r="D759" s="271"/>
      <c r="E759" s="271"/>
      <c r="F759" s="268"/>
    </row>
    <row r="760" spans="1:6" s="244" customFormat="1" ht="24" customHeight="1">
      <c r="A760" s="269" t="s">
        <v>657</v>
      </c>
      <c r="B760" s="264">
        <f t="shared" si="19"/>
        <v>0</v>
      </c>
      <c r="C760" s="264"/>
      <c r="D760" s="271"/>
      <c r="E760" s="271"/>
      <c r="F760" s="268"/>
    </row>
    <row r="761" spans="1:6" s="244" customFormat="1" ht="24" customHeight="1">
      <c r="A761" s="269" t="s">
        <v>658</v>
      </c>
      <c r="B761" s="264">
        <f t="shared" si="19"/>
        <v>0</v>
      </c>
      <c r="C761" s="264"/>
      <c r="D761" s="271"/>
      <c r="E761" s="271"/>
      <c r="F761" s="268"/>
    </row>
    <row r="762" spans="1:6" s="244" customFormat="1" ht="29.25" customHeight="1">
      <c r="A762" s="267" t="s">
        <v>621</v>
      </c>
      <c r="B762" s="264">
        <f t="shared" si="19"/>
        <v>2583.82</v>
      </c>
      <c r="C762" s="264">
        <f>C763+C772</f>
        <v>183.82</v>
      </c>
      <c r="D762" s="264">
        <f>D763+D772</f>
        <v>0</v>
      </c>
      <c r="E762" s="264">
        <f>E763+E772</f>
        <v>2400</v>
      </c>
      <c r="F762" s="268"/>
    </row>
    <row r="763" spans="1:6" s="244" customFormat="1" ht="24" customHeight="1">
      <c r="A763" s="269" t="s">
        <v>622</v>
      </c>
      <c r="B763" s="264">
        <f t="shared" si="19"/>
        <v>2583.82</v>
      </c>
      <c r="C763" s="264">
        <f>SUM(C764:C771)</f>
        <v>183.82</v>
      </c>
      <c r="D763" s="264">
        <f>SUM(D764:D771)</f>
        <v>0</v>
      </c>
      <c r="E763" s="264">
        <f>SUM(E764:E771)</f>
        <v>2400</v>
      </c>
      <c r="F763" s="268"/>
    </row>
    <row r="764" spans="1:6" s="244" customFormat="1" ht="24" customHeight="1">
      <c r="A764" s="269" t="s">
        <v>623</v>
      </c>
      <c r="B764" s="264">
        <f t="shared" si="19"/>
        <v>135</v>
      </c>
      <c r="C764" s="264">
        <v>135</v>
      </c>
      <c r="D764" s="271"/>
      <c r="E764" s="271"/>
      <c r="F764" s="268"/>
    </row>
    <row r="765" spans="1:6" s="244" customFormat="1" ht="24" customHeight="1">
      <c r="A765" s="269" t="s">
        <v>624</v>
      </c>
      <c r="B765" s="264">
        <f t="shared" si="19"/>
        <v>48.82</v>
      </c>
      <c r="C765" s="264">
        <v>48.82</v>
      </c>
      <c r="D765" s="271"/>
      <c r="E765" s="271"/>
      <c r="F765" s="268"/>
    </row>
    <row r="766" spans="1:6" s="244" customFormat="1" ht="24" customHeight="1">
      <c r="A766" s="269" t="s">
        <v>625</v>
      </c>
      <c r="B766" s="264">
        <f t="shared" si="19"/>
        <v>2400</v>
      </c>
      <c r="C766" s="264"/>
      <c r="D766" s="271"/>
      <c r="E766" s="271">
        <v>2400</v>
      </c>
      <c r="F766" s="268"/>
    </row>
    <row r="767" spans="1:6" s="244" customFormat="1" ht="24" customHeight="1">
      <c r="A767" s="269" t="s">
        <v>626</v>
      </c>
      <c r="B767" s="264">
        <f t="shared" si="19"/>
        <v>0</v>
      </c>
      <c r="C767" s="264"/>
      <c r="D767" s="271"/>
      <c r="E767" s="271"/>
      <c r="F767" s="268"/>
    </row>
    <row r="768" spans="1:6" s="244" customFormat="1" ht="24" customHeight="1">
      <c r="A768" s="269" t="s">
        <v>627</v>
      </c>
      <c r="B768" s="264">
        <f t="shared" si="19"/>
        <v>0</v>
      </c>
      <c r="C768" s="264"/>
      <c r="D768" s="271"/>
      <c r="E768" s="271"/>
      <c r="F768" s="268"/>
    </row>
    <row r="769" spans="1:6" s="244" customFormat="1" ht="24" customHeight="1">
      <c r="A769" s="269" t="s">
        <v>628</v>
      </c>
      <c r="B769" s="264">
        <f t="shared" si="19"/>
        <v>0</v>
      </c>
      <c r="C769" s="264"/>
      <c r="D769" s="271"/>
      <c r="E769" s="271"/>
      <c r="F769" s="268"/>
    </row>
    <row r="770" spans="1:6" s="244" customFormat="1" ht="24" customHeight="1">
      <c r="A770" s="269" t="s">
        <v>629</v>
      </c>
      <c r="B770" s="264">
        <f t="shared" si="19"/>
        <v>0</v>
      </c>
      <c r="C770" s="264"/>
      <c r="D770" s="271"/>
      <c r="E770" s="271"/>
      <c r="F770" s="268"/>
    </row>
    <row r="771" spans="1:6" s="244" customFormat="1" ht="24" customHeight="1">
      <c r="A771" s="269" t="s">
        <v>630</v>
      </c>
      <c r="B771" s="264">
        <f t="shared" si="19"/>
        <v>0</v>
      </c>
      <c r="C771" s="264"/>
      <c r="D771" s="271"/>
      <c r="E771" s="271"/>
      <c r="F771" s="268"/>
    </row>
    <row r="772" spans="1:6" s="244" customFormat="1" ht="24" customHeight="1">
      <c r="A772" s="269" t="s">
        <v>671</v>
      </c>
      <c r="B772" s="264">
        <f t="shared" si="19"/>
        <v>0</v>
      </c>
      <c r="C772" s="264">
        <f>SUM(C773:C775)</f>
        <v>0</v>
      </c>
      <c r="D772" s="264">
        <f>SUM(D773:D775)</f>
        <v>0</v>
      </c>
      <c r="E772" s="264">
        <f>SUM(E773:E775)</f>
        <v>0</v>
      </c>
      <c r="F772" s="268"/>
    </row>
    <row r="773" spans="1:6" s="244" customFormat="1" ht="24" customHeight="1">
      <c r="A773" s="269" t="s">
        <v>672</v>
      </c>
      <c r="B773" s="264">
        <f t="shared" si="19"/>
        <v>0</v>
      </c>
      <c r="C773" s="264"/>
      <c r="D773" s="271"/>
      <c r="E773" s="271"/>
      <c r="F773" s="268"/>
    </row>
    <row r="774" spans="1:6" s="244" customFormat="1" ht="24" customHeight="1">
      <c r="A774" s="269" t="s">
        <v>673</v>
      </c>
      <c r="B774" s="264">
        <f t="shared" si="19"/>
        <v>0</v>
      </c>
      <c r="C774" s="264"/>
      <c r="D774" s="271"/>
      <c r="E774" s="271"/>
      <c r="F774" s="268"/>
    </row>
    <row r="775" spans="1:6" s="244" customFormat="1" ht="24" customHeight="1">
      <c r="A775" s="269" t="s">
        <v>674</v>
      </c>
      <c r="B775" s="264">
        <f t="shared" si="19"/>
        <v>0</v>
      </c>
      <c r="C775" s="264"/>
      <c r="D775" s="271"/>
      <c r="E775" s="271"/>
      <c r="F775" s="268"/>
    </row>
    <row r="776" spans="1:6" s="244" customFormat="1" ht="24" customHeight="1">
      <c r="A776" s="267" t="s">
        <v>631</v>
      </c>
      <c r="B776" s="264">
        <f t="shared" si="19"/>
        <v>212.84</v>
      </c>
      <c r="C776" s="264">
        <f>C777+C792</f>
        <v>212.84</v>
      </c>
      <c r="D776" s="264">
        <f>D777+D792</f>
        <v>0</v>
      </c>
      <c r="E776" s="264">
        <f>E777+E792</f>
        <v>0</v>
      </c>
      <c r="F776" s="268"/>
    </row>
    <row r="777" spans="1:6" s="244" customFormat="1" ht="24" customHeight="1">
      <c r="A777" s="269" t="s">
        <v>675</v>
      </c>
      <c r="B777" s="264">
        <f t="shared" si="19"/>
        <v>112.84</v>
      </c>
      <c r="C777" s="264">
        <f>SUM(C778:C791)</f>
        <v>112.84</v>
      </c>
      <c r="D777" s="264">
        <f>SUM(D778:D791)</f>
        <v>0</v>
      </c>
      <c r="E777" s="264">
        <f>SUM(E778:E791)</f>
        <v>0</v>
      </c>
      <c r="F777" s="268"/>
    </row>
    <row r="778" spans="1:6" s="244" customFormat="1" ht="24" customHeight="1">
      <c r="A778" s="269" t="s">
        <v>289</v>
      </c>
      <c r="B778" s="264">
        <f t="shared" si="19"/>
        <v>112.84</v>
      </c>
      <c r="C778" s="264">
        <v>112.84</v>
      </c>
      <c r="D778" s="271"/>
      <c r="E778" s="271"/>
      <c r="F778" s="268"/>
    </row>
    <row r="779" spans="1:6" s="244" customFormat="1" ht="24" customHeight="1">
      <c r="A779" s="269" t="s">
        <v>259</v>
      </c>
      <c r="B779" s="264">
        <f t="shared" si="19"/>
        <v>0</v>
      </c>
      <c r="C779" s="264"/>
      <c r="D779" s="271"/>
      <c r="E779" s="271"/>
      <c r="F779" s="268"/>
    </row>
    <row r="780" spans="1:6" s="244" customFormat="1" ht="24" customHeight="1">
      <c r="A780" s="269" t="s">
        <v>260</v>
      </c>
      <c r="B780" s="264">
        <f aca="true" t="shared" si="20" ref="B780:B810">C780+D780+E780</f>
        <v>0</v>
      </c>
      <c r="C780" s="264"/>
      <c r="D780" s="271"/>
      <c r="E780" s="271"/>
      <c r="F780" s="268"/>
    </row>
    <row r="781" spans="1:6" s="244" customFormat="1" ht="24" customHeight="1">
      <c r="A781" s="269" t="s">
        <v>676</v>
      </c>
      <c r="B781" s="264">
        <f t="shared" si="20"/>
        <v>0</v>
      </c>
      <c r="C781" s="264"/>
      <c r="D781" s="271"/>
      <c r="E781" s="271"/>
      <c r="F781" s="268"/>
    </row>
    <row r="782" spans="1:6" s="244" customFormat="1" ht="24" customHeight="1">
      <c r="A782" s="269" t="s">
        <v>677</v>
      </c>
      <c r="B782" s="264">
        <f t="shared" si="20"/>
        <v>0</v>
      </c>
      <c r="C782" s="264"/>
      <c r="D782" s="271"/>
      <c r="E782" s="271"/>
      <c r="F782" s="268"/>
    </row>
    <row r="783" spans="1:6" s="244" customFormat="1" ht="24" customHeight="1">
      <c r="A783" s="269" t="s">
        <v>678</v>
      </c>
      <c r="B783" s="264">
        <f t="shared" si="20"/>
        <v>0</v>
      </c>
      <c r="C783" s="264"/>
      <c r="D783" s="271"/>
      <c r="E783" s="271"/>
      <c r="F783" s="268"/>
    </row>
    <row r="784" spans="1:6" s="244" customFormat="1" ht="24" customHeight="1">
      <c r="A784" s="269" t="s">
        <v>679</v>
      </c>
      <c r="B784" s="264">
        <f t="shared" si="20"/>
        <v>0</v>
      </c>
      <c r="C784" s="264"/>
      <c r="D784" s="271"/>
      <c r="E784" s="271"/>
      <c r="F784" s="268"/>
    </row>
    <row r="785" spans="1:6" s="244" customFormat="1" ht="24" customHeight="1">
      <c r="A785" s="269" t="s">
        <v>680</v>
      </c>
      <c r="B785" s="264">
        <f t="shared" si="20"/>
        <v>0</v>
      </c>
      <c r="C785" s="264"/>
      <c r="D785" s="271"/>
      <c r="E785" s="271"/>
      <c r="F785" s="268"/>
    </row>
    <row r="786" spans="1:6" s="244" customFormat="1" ht="24" customHeight="1">
      <c r="A786" s="269" t="s">
        <v>681</v>
      </c>
      <c r="B786" s="264">
        <f t="shared" si="20"/>
        <v>0</v>
      </c>
      <c r="C786" s="264"/>
      <c r="D786" s="271"/>
      <c r="E786" s="271"/>
      <c r="F786" s="268"/>
    </row>
    <row r="787" spans="1:6" s="244" customFormat="1" ht="24" customHeight="1">
      <c r="A787" s="269" t="s">
        <v>682</v>
      </c>
      <c r="B787" s="264">
        <f t="shared" si="20"/>
        <v>0</v>
      </c>
      <c r="C787" s="264"/>
      <c r="D787" s="271"/>
      <c r="E787" s="271"/>
      <c r="F787" s="268"/>
    </row>
    <row r="788" spans="1:6" s="244" customFormat="1" ht="24" customHeight="1">
      <c r="A788" s="269" t="s">
        <v>683</v>
      </c>
      <c r="B788" s="264">
        <f t="shared" si="20"/>
        <v>0</v>
      </c>
      <c r="C788" s="264"/>
      <c r="D788" s="271"/>
      <c r="E788" s="271"/>
      <c r="F788" s="268"/>
    </row>
    <row r="789" spans="1:6" s="244" customFormat="1" ht="24" customHeight="1">
      <c r="A789" s="269" t="s">
        <v>684</v>
      </c>
      <c r="B789" s="264">
        <f t="shared" si="20"/>
        <v>0</v>
      </c>
      <c r="C789" s="264"/>
      <c r="D789" s="271"/>
      <c r="E789" s="271"/>
      <c r="F789" s="268"/>
    </row>
    <row r="790" spans="1:6" s="244" customFormat="1" ht="24" customHeight="1">
      <c r="A790" s="269" t="s">
        <v>602</v>
      </c>
      <c r="B790" s="264">
        <f t="shared" si="20"/>
        <v>0</v>
      </c>
      <c r="C790" s="264"/>
      <c r="D790" s="271"/>
      <c r="E790" s="271"/>
      <c r="F790" s="268"/>
    </row>
    <row r="791" spans="1:6" s="244" customFormat="1" ht="24" customHeight="1">
      <c r="A791" s="269" t="s">
        <v>685</v>
      </c>
      <c r="B791" s="264">
        <f t="shared" si="20"/>
        <v>0</v>
      </c>
      <c r="C791" s="264"/>
      <c r="D791" s="271"/>
      <c r="E791" s="271"/>
      <c r="F791" s="268"/>
    </row>
    <row r="792" spans="1:6" s="244" customFormat="1" ht="24" customHeight="1">
      <c r="A792" s="269" t="s">
        <v>632</v>
      </c>
      <c r="B792" s="264">
        <f t="shared" si="20"/>
        <v>100</v>
      </c>
      <c r="C792" s="264">
        <f>SUM(C793:C797)</f>
        <v>100</v>
      </c>
      <c r="D792" s="264">
        <f>SUM(D793:D797)</f>
        <v>0</v>
      </c>
      <c r="E792" s="264">
        <f>SUM(E793:E797)</f>
        <v>0</v>
      </c>
      <c r="F792" s="268"/>
    </row>
    <row r="793" spans="1:6" s="244" customFormat="1" ht="24" customHeight="1">
      <c r="A793" s="269" t="s">
        <v>633</v>
      </c>
      <c r="B793" s="264">
        <f t="shared" si="20"/>
        <v>100</v>
      </c>
      <c r="C793" s="264">
        <v>100</v>
      </c>
      <c r="D793" s="271"/>
      <c r="E793" s="271"/>
      <c r="F793" s="268"/>
    </row>
    <row r="794" spans="1:6" s="244" customFormat="1" ht="24" customHeight="1">
      <c r="A794" s="269" t="s">
        <v>634</v>
      </c>
      <c r="B794" s="264">
        <f t="shared" si="20"/>
        <v>0</v>
      </c>
      <c r="C794" s="264"/>
      <c r="D794" s="271"/>
      <c r="E794" s="271"/>
      <c r="F794" s="268"/>
    </row>
    <row r="795" spans="1:6" s="244" customFormat="1" ht="24" customHeight="1">
      <c r="A795" s="269" t="s">
        <v>635</v>
      </c>
      <c r="B795" s="264">
        <f t="shared" si="20"/>
        <v>0</v>
      </c>
      <c r="C795" s="264"/>
      <c r="D795" s="271"/>
      <c r="E795" s="271"/>
      <c r="F795" s="268"/>
    </row>
    <row r="796" spans="1:6" s="244" customFormat="1" ht="24" customHeight="1">
      <c r="A796" s="269" t="s">
        <v>636</v>
      </c>
      <c r="B796" s="264">
        <f t="shared" si="20"/>
        <v>0</v>
      </c>
      <c r="C796" s="264"/>
      <c r="D796" s="271"/>
      <c r="E796" s="271"/>
      <c r="F796" s="268"/>
    </row>
    <row r="797" spans="1:6" s="244" customFormat="1" ht="24" customHeight="1">
      <c r="A797" s="269" t="s">
        <v>637</v>
      </c>
      <c r="B797" s="264">
        <f t="shared" si="20"/>
        <v>0</v>
      </c>
      <c r="C797" s="264"/>
      <c r="D797" s="271"/>
      <c r="E797" s="271"/>
      <c r="F797" s="268"/>
    </row>
    <row r="798" spans="1:6" s="244" customFormat="1" ht="24" customHeight="1">
      <c r="A798" s="267" t="s">
        <v>660</v>
      </c>
      <c r="B798" s="264">
        <f t="shared" si="20"/>
        <v>500</v>
      </c>
      <c r="C798" s="264">
        <v>500</v>
      </c>
      <c r="D798" s="271"/>
      <c r="E798" s="271"/>
      <c r="F798" s="268"/>
    </row>
    <row r="799" spans="1:6" s="244" customFormat="1" ht="24" customHeight="1">
      <c r="A799" s="267" t="s">
        <v>661</v>
      </c>
      <c r="B799" s="264">
        <f t="shared" si="20"/>
        <v>122.57</v>
      </c>
      <c r="C799" s="264">
        <f>C800+C801</f>
        <v>122.57</v>
      </c>
      <c r="D799" s="264">
        <f>D800+D801</f>
        <v>0</v>
      </c>
      <c r="E799" s="264">
        <f>E800+E801</f>
        <v>0</v>
      </c>
      <c r="F799" s="268"/>
    </row>
    <row r="800" spans="1:6" s="244" customFormat="1" ht="24" customHeight="1">
      <c r="A800" s="269" t="s">
        <v>662</v>
      </c>
      <c r="B800" s="264">
        <f t="shared" si="20"/>
        <v>0</v>
      </c>
      <c r="C800" s="264"/>
      <c r="D800" s="271"/>
      <c r="E800" s="271"/>
      <c r="F800" s="268"/>
    </row>
    <row r="801" spans="1:6" s="244" customFormat="1" ht="24" customHeight="1">
      <c r="A801" s="269" t="s">
        <v>663</v>
      </c>
      <c r="B801" s="264">
        <f t="shared" si="20"/>
        <v>122.57</v>
      </c>
      <c r="C801" s="264">
        <f>C802</f>
        <v>122.57</v>
      </c>
      <c r="D801" s="264">
        <f>D802</f>
        <v>0</v>
      </c>
      <c r="E801" s="264">
        <f>E802</f>
        <v>0</v>
      </c>
      <c r="F801" s="268"/>
    </row>
    <row r="802" spans="1:6" s="244" customFormat="1" ht="24" customHeight="1">
      <c r="A802" s="269" t="s">
        <v>664</v>
      </c>
      <c r="B802" s="264">
        <f t="shared" si="20"/>
        <v>122.57</v>
      </c>
      <c r="C802" s="264">
        <v>122.57</v>
      </c>
      <c r="D802" s="271"/>
      <c r="E802" s="271"/>
      <c r="F802" s="268"/>
    </row>
    <row r="803" spans="1:6" s="244" customFormat="1" ht="30" customHeight="1">
      <c r="A803" s="267" t="s">
        <v>665</v>
      </c>
      <c r="B803" s="264">
        <f t="shared" si="20"/>
        <v>2836.42</v>
      </c>
      <c r="C803" s="264">
        <f>C804+C805+C806</f>
        <v>2836.42</v>
      </c>
      <c r="D803" s="264">
        <f>D804+D805+D806</f>
        <v>0</v>
      </c>
      <c r="E803" s="264">
        <f>E804+E805+E806</f>
        <v>0</v>
      </c>
      <c r="F803" s="268"/>
    </row>
    <row r="804" spans="1:6" s="244" customFormat="1" ht="30" customHeight="1">
      <c r="A804" s="269" t="s">
        <v>686</v>
      </c>
      <c r="B804" s="264">
        <f t="shared" si="20"/>
        <v>0</v>
      </c>
      <c r="C804" s="264"/>
      <c r="D804" s="271"/>
      <c r="E804" s="271"/>
      <c r="F804" s="268"/>
    </row>
    <row r="805" spans="1:6" s="244" customFormat="1" ht="30" customHeight="1">
      <c r="A805" s="269" t="s">
        <v>687</v>
      </c>
      <c r="B805" s="264">
        <f t="shared" si="20"/>
        <v>0</v>
      </c>
      <c r="C805" s="264"/>
      <c r="D805" s="271"/>
      <c r="E805" s="271"/>
      <c r="F805" s="268"/>
    </row>
    <row r="806" spans="1:6" s="244" customFormat="1" ht="30" customHeight="1">
      <c r="A806" s="269" t="s">
        <v>666</v>
      </c>
      <c r="B806" s="264">
        <f t="shared" si="20"/>
        <v>2836.42</v>
      </c>
      <c r="C806" s="264">
        <f>SUM(C807:C810)</f>
        <v>2836.42</v>
      </c>
      <c r="D806" s="264">
        <f>SUM(D807:D810)</f>
        <v>0</v>
      </c>
      <c r="E806" s="264">
        <f>SUM(E807:E810)</f>
        <v>0</v>
      </c>
      <c r="F806" s="268"/>
    </row>
    <row r="807" spans="1:6" s="244" customFormat="1" ht="24" customHeight="1">
      <c r="A807" s="269" t="s">
        <v>667</v>
      </c>
      <c r="B807" s="264">
        <f t="shared" si="20"/>
        <v>1156.99</v>
      </c>
      <c r="C807" s="264">
        <v>1156.99</v>
      </c>
      <c r="D807" s="271"/>
      <c r="E807" s="271"/>
      <c r="F807" s="268"/>
    </row>
    <row r="808" spans="1:6" s="244" customFormat="1" ht="24" customHeight="1">
      <c r="A808" s="269" t="s">
        <v>668</v>
      </c>
      <c r="B808" s="264">
        <f t="shared" si="20"/>
        <v>45</v>
      </c>
      <c r="C808" s="264">
        <v>45</v>
      </c>
      <c r="D808" s="271"/>
      <c r="E808" s="271"/>
      <c r="F808" s="268"/>
    </row>
    <row r="809" spans="1:6" s="244" customFormat="1" ht="24" customHeight="1">
      <c r="A809" s="269" t="s">
        <v>669</v>
      </c>
      <c r="B809" s="264">
        <f t="shared" si="20"/>
        <v>0</v>
      </c>
      <c r="C809" s="264"/>
      <c r="D809" s="271"/>
      <c r="E809" s="271"/>
      <c r="F809" s="268"/>
    </row>
    <row r="810" spans="1:6" s="244" customFormat="1" ht="24" customHeight="1">
      <c r="A810" s="269" t="s">
        <v>670</v>
      </c>
      <c r="B810" s="264">
        <f t="shared" si="20"/>
        <v>1634.43</v>
      </c>
      <c r="C810" s="264">
        <v>1634.43</v>
      </c>
      <c r="D810" s="271"/>
      <c r="E810" s="271"/>
      <c r="F810" s="268"/>
    </row>
    <row r="811" spans="2:3" ht="24.75" customHeight="1">
      <c r="B811" s="279"/>
      <c r="C811" s="279"/>
    </row>
    <row r="812" spans="2:3" ht="24.75" customHeight="1">
      <c r="B812" s="279"/>
      <c r="C812" s="279"/>
    </row>
    <row r="813" spans="2:3" ht="24.75" customHeight="1">
      <c r="B813" s="279"/>
      <c r="C813" s="279"/>
    </row>
    <row r="814" spans="2:3" ht="24.75" customHeight="1">
      <c r="B814" s="279"/>
      <c r="C814" s="279"/>
    </row>
    <row r="815" spans="2:3" ht="24.75" customHeight="1">
      <c r="B815" s="279"/>
      <c r="C815" s="279"/>
    </row>
    <row r="816" spans="2:3" ht="24.75" customHeight="1">
      <c r="B816" s="279"/>
      <c r="C816" s="279"/>
    </row>
    <row r="817" spans="2:3" ht="24.75" customHeight="1">
      <c r="B817" s="279"/>
      <c r="C817" s="279"/>
    </row>
    <row r="818" spans="2:3" ht="24.75" customHeight="1">
      <c r="B818" s="279"/>
      <c r="C818" s="279"/>
    </row>
    <row r="819" spans="2:3" ht="24.75" customHeight="1">
      <c r="B819" s="279"/>
      <c r="C819" s="279"/>
    </row>
    <row r="820" spans="2:3" ht="24.75" customHeight="1">
      <c r="B820" s="279"/>
      <c r="C820" s="279"/>
    </row>
    <row r="821" spans="2:3" ht="24.75" customHeight="1">
      <c r="B821" s="279"/>
      <c r="C821" s="279"/>
    </row>
    <row r="822" spans="2:3" ht="24.75" customHeight="1">
      <c r="B822" s="279"/>
      <c r="C822" s="279"/>
    </row>
    <row r="823" spans="2:3" ht="24.75" customHeight="1">
      <c r="B823" s="279"/>
      <c r="C823" s="279"/>
    </row>
    <row r="824" spans="2:3" ht="24.75" customHeight="1">
      <c r="B824" s="279"/>
      <c r="C824" s="279"/>
    </row>
    <row r="825" spans="2:3" ht="24.75" customHeight="1">
      <c r="B825" s="279"/>
      <c r="C825" s="279"/>
    </row>
    <row r="826" spans="2:3" ht="24.75" customHeight="1">
      <c r="B826" s="279"/>
      <c r="C826" s="279"/>
    </row>
    <row r="827" spans="2:3" ht="24.75" customHeight="1">
      <c r="B827" s="279"/>
      <c r="C827" s="279"/>
    </row>
    <row r="828" spans="2:3" ht="24.75" customHeight="1">
      <c r="B828" s="279"/>
      <c r="C828" s="279"/>
    </row>
    <row r="829" spans="2:3" ht="24.75" customHeight="1">
      <c r="B829" s="279"/>
      <c r="C829" s="279"/>
    </row>
    <row r="830" spans="2:3" ht="24.75" customHeight="1">
      <c r="B830" s="279"/>
      <c r="C830" s="279"/>
    </row>
    <row r="831" spans="2:3" ht="24.75" customHeight="1">
      <c r="B831" s="279"/>
      <c r="C831" s="279"/>
    </row>
    <row r="832" spans="2:3" ht="24.75" customHeight="1">
      <c r="B832" s="279"/>
      <c r="C832" s="279"/>
    </row>
    <row r="833" spans="2:3" ht="24.75" customHeight="1">
      <c r="B833" s="279"/>
      <c r="C833" s="279"/>
    </row>
    <row r="834" spans="2:3" ht="24.75" customHeight="1">
      <c r="B834" s="279"/>
      <c r="C834" s="279"/>
    </row>
    <row r="835" spans="2:3" ht="24.75" customHeight="1">
      <c r="B835" s="279"/>
      <c r="C835" s="279"/>
    </row>
    <row r="836" spans="2:3" ht="24.75" customHeight="1">
      <c r="B836" s="279"/>
      <c r="C836" s="279"/>
    </row>
    <row r="837" spans="2:3" ht="24.75" customHeight="1">
      <c r="B837" s="279"/>
      <c r="C837" s="279"/>
    </row>
    <row r="838" spans="2:3" ht="24.75" customHeight="1">
      <c r="B838" s="279"/>
      <c r="C838" s="279"/>
    </row>
    <row r="839" spans="2:3" ht="24.75" customHeight="1">
      <c r="B839" s="279"/>
      <c r="C839" s="279"/>
    </row>
    <row r="840" spans="2:3" ht="24.75" customHeight="1">
      <c r="B840" s="279"/>
      <c r="C840" s="279"/>
    </row>
    <row r="841" spans="2:3" ht="24.75" customHeight="1">
      <c r="B841" s="279"/>
      <c r="C841" s="279"/>
    </row>
    <row r="842" spans="2:3" ht="24.75" customHeight="1">
      <c r="B842" s="279"/>
      <c r="C842" s="279"/>
    </row>
    <row r="843" spans="2:3" ht="24.75" customHeight="1">
      <c r="B843" s="279"/>
      <c r="C843" s="279"/>
    </row>
    <row r="844" spans="2:3" ht="24.75" customHeight="1">
      <c r="B844" s="279"/>
      <c r="C844" s="279"/>
    </row>
    <row r="845" spans="2:3" ht="24.75" customHeight="1">
      <c r="B845" s="279"/>
      <c r="C845" s="279"/>
    </row>
    <row r="846" spans="2:3" ht="24.75" customHeight="1">
      <c r="B846" s="279"/>
      <c r="C846" s="279"/>
    </row>
    <row r="847" spans="2:3" ht="24.75" customHeight="1">
      <c r="B847" s="279"/>
      <c r="C847" s="279"/>
    </row>
    <row r="848" spans="2:3" ht="24.75" customHeight="1">
      <c r="B848" s="279"/>
      <c r="C848" s="279"/>
    </row>
    <row r="849" spans="2:3" ht="24.75" customHeight="1">
      <c r="B849" s="279"/>
      <c r="C849" s="279"/>
    </row>
    <row r="850" spans="2:3" ht="24.75" customHeight="1">
      <c r="B850" s="279"/>
      <c r="C850" s="279"/>
    </row>
    <row r="851" spans="2:3" ht="24.75" customHeight="1">
      <c r="B851" s="279"/>
      <c r="C851" s="279"/>
    </row>
    <row r="852" spans="2:3" ht="24.75" customHeight="1">
      <c r="B852" s="279"/>
      <c r="C852" s="279"/>
    </row>
    <row r="853" spans="2:3" ht="24.75" customHeight="1">
      <c r="B853" s="279"/>
      <c r="C853" s="279"/>
    </row>
    <row r="854" spans="2:3" ht="24.75" customHeight="1">
      <c r="B854" s="279"/>
      <c r="C854" s="279"/>
    </row>
    <row r="855" spans="2:3" ht="24.75" customHeight="1">
      <c r="B855" s="279"/>
      <c r="C855" s="279"/>
    </row>
    <row r="856" spans="2:3" ht="24.75" customHeight="1">
      <c r="B856" s="279"/>
      <c r="C856" s="279"/>
    </row>
    <row r="857" spans="2:3" ht="24.75" customHeight="1">
      <c r="B857" s="279"/>
      <c r="C857" s="279"/>
    </row>
    <row r="858" spans="2:3" ht="24.75" customHeight="1">
      <c r="B858" s="279"/>
      <c r="C858" s="279"/>
    </row>
    <row r="859" spans="2:3" ht="24.75" customHeight="1">
      <c r="B859" s="279"/>
      <c r="C859" s="279"/>
    </row>
    <row r="860" spans="2:3" ht="24.75" customHeight="1">
      <c r="B860" s="279"/>
      <c r="C860" s="279"/>
    </row>
    <row r="861" spans="2:3" ht="24.75" customHeight="1">
      <c r="B861" s="279"/>
      <c r="C861" s="279"/>
    </row>
    <row r="862" spans="2:3" ht="24.75" customHeight="1">
      <c r="B862" s="279"/>
      <c r="C862" s="279"/>
    </row>
    <row r="863" spans="2:3" ht="24.75" customHeight="1">
      <c r="B863" s="279"/>
      <c r="C863" s="279"/>
    </row>
    <row r="864" spans="2:3" ht="24.75" customHeight="1">
      <c r="B864" s="279"/>
      <c r="C864" s="279"/>
    </row>
    <row r="865" spans="2:3" ht="24.75" customHeight="1">
      <c r="B865" s="279"/>
      <c r="C865" s="279"/>
    </row>
    <row r="866" spans="2:3" ht="24.75" customHeight="1">
      <c r="B866" s="279"/>
      <c r="C866" s="279"/>
    </row>
    <row r="867" spans="2:3" ht="24.75" customHeight="1">
      <c r="B867" s="279"/>
      <c r="C867" s="279"/>
    </row>
    <row r="868" spans="2:3" ht="24.75" customHeight="1">
      <c r="B868" s="279"/>
      <c r="C868" s="279"/>
    </row>
    <row r="869" spans="2:3" ht="24.75" customHeight="1">
      <c r="B869" s="279"/>
      <c r="C869" s="279"/>
    </row>
    <row r="870" spans="2:3" ht="24.75" customHeight="1">
      <c r="B870" s="279"/>
      <c r="C870" s="279"/>
    </row>
    <row r="871" spans="2:3" ht="24.75" customHeight="1">
      <c r="B871" s="279"/>
      <c r="C871" s="279"/>
    </row>
    <row r="872" spans="2:3" ht="24.75" customHeight="1">
      <c r="B872" s="279"/>
      <c r="C872" s="279"/>
    </row>
    <row r="873" spans="2:3" ht="24.75" customHeight="1">
      <c r="B873" s="279"/>
      <c r="C873" s="279"/>
    </row>
    <row r="874" spans="2:3" ht="24.75" customHeight="1">
      <c r="B874" s="279"/>
      <c r="C874" s="279"/>
    </row>
    <row r="875" spans="2:3" ht="24.75" customHeight="1">
      <c r="B875" s="279"/>
      <c r="C875" s="279"/>
    </row>
    <row r="876" spans="2:3" ht="24.75" customHeight="1">
      <c r="B876" s="279"/>
      <c r="C876" s="279"/>
    </row>
    <row r="877" spans="2:3" ht="24.75" customHeight="1">
      <c r="B877" s="279"/>
      <c r="C877" s="279"/>
    </row>
    <row r="878" spans="2:3" ht="24.75" customHeight="1">
      <c r="B878" s="279"/>
      <c r="C878" s="279"/>
    </row>
    <row r="879" spans="2:3" ht="24.75" customHeight="1">
      <c r="B879" s="279"/>
      <c r="C879" s="279"/>
    </row>
    <row r="880" spans="2:3" ht="24.75" customHeight="1">
      <c r="B880" s="279"/>
      <c r="C880" s="279"/>
    </row>
    <row r="881" spans="2:3" ht="24.75" customHeight="1">
      <c r="B881" s="279"/>
      <c r="C881" s="279"/>
    </row>
    <row r="882" spans="2:3" ht="24.75" customHeight="1">
      <c r="B882" s="279"/>
      <c r="C882" s="279"/>
    </row>
    <row r="883" spans="2:3" ht="24.75" customHeight="1">
      <c r="B883" s="279"/>
      <c r="C883" s="279"/>
    </row>
    <row r="884" spans="2:3" ht="24.75" customHeight="1">
      <c r="B884" s="279"/>
      <c r="C884" s="279"/>
    </row>
    <row r="885" spans="2:3" ht="24.75" customHeight="1">
      <c r="B885" s="279"/>
      <c r="C885" s="279"/>
    </row>
    <row r="886" spans="2:3" ht="24.75" customHeight="1">
      <c r="B886" s="279"/>
      <c r="C886" s="279"/>
    </row>
    <row r="887" spans="2:3" ht="24.75" customHeight="1">
      <c r="B887" s="279"/>
      <c r="C887" s="279"/>
    </row>
    <row r="888" spans="2:3" ht="24.75" customHeight="1">
      <c r="B888" s="279"/>
      <c r="C888" s="279"/>
    </row>
    <row r="889" spans="2:3" ht="24.75" customHeight="1">
      <c r="B889" s="279"/>
      <c r="C889" s="279"/>
    </row>
    <row r="890" spans="2:3" ht="24.75" customHeight="1">
      <c r="B890" s="279"/>
      <c r="C890" s="279"/>
    </row>
    <row r="891" spans="2:3" ht="24.75" customHeight="1">
      <c r="B891" s="279"/>
      <c r="C891" s="279"/>
    </row>
    <row r="892" spans="2:3" ht="24.75" customHeight="1">
      <c r="B892" s="279"/>
      <c r="C892" s="279"/>
    </row>
    <row r="893" spans="2:3" ht="24.75" customHeight="1">
      <c r="B893" s="279"/>
      <c r="C893" s="279"/>
    </row>
    <row r="894" spans="2:3" ht="24.75" customHeight="1">
      <c r="B894" s="279"/>
      <c r="C894" s="279"/>
    </row>
    <row r="895" spans="2:3" ht="24.75" customHeight="1">
      <c r="B895" s="279"/>
      <c r="C895" s="279"/>
    </row>
    <row r="896" spans="2:3" ht="24.75" customHeight="1">
      <c r="B896" s="279"/>
      <c r="C896" s="279"/>
    </row>
    <row r="897" spans="2:3" ht="24.75" customHeight="1">
      <c r="B897" s="279"/>
      <c r="C897" s="279"/>
    </row>
    <row r="898" spans="2:3" ht="24.75" customHeight="1">
      <c r="B898" s="279"/>
      <c r="C898" s="279"/>
    </row>
    <row r="899" spans="2:3" ht="24.75" customHeight="1">
      <c r="B899" s="279"/>
      <c r="C899" s="279"/>
    </row>
    <row r="900" spans="2:3" ht="24.75" customHeight="1">
      <c r="B900" s="279"/>
      <c r="C900" s="279"/>
    </row>
  </sheetData>
  <sheetProtection/>
  <mergeCells count="1">
    <mergeCell ref="A2:F2"/>
  </mergeCells>
  <printOptions horizontalCentered="1"/>
  <pageMargins left="0.39" right="0.39" top="0.59" bottom="0.59" header="0.51" footer="0.51"/>
  <pageSetup fitToHeight="2" horizontalDpi="600" verticalDpi="600" orientation="portrait" paperSize="9" scale="85"/>
  <headerFooter scaleWithDoc="0" alignWithMargins="0">
    <oddFooter>&amp;C第 &amp;P+2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workbookViewId="0" topLeftCell="A53">
      <selection activeCell="A1" sqref="A1:C75"/>
    </sheetView>
  </sheetViews>
  <sheetFormatPr defaultColWidth="6.00390625" defaultRowHeight="12.75" customHeight="1"/>
  <cols>
    <col min="1" max="1" width="46.375" style="2" customWidth="1"/>
    <col min="2" max="2" width="20.875" style="2" customWidth="1"/>
    <col min="3" max="3" width="19.625" style="2" customWidth="1"/>
    <col min="4" max="16384" width="6.00390625" style="2" customWidth="1"/>
  </cols>
  <sheetData>
    <row r="1" ht="18.75" customHeight="1">
      <c r="A1" s="238" t="s">
        <v>688</v>
      </c>
    </row>
    <row r="2" spans="1:6" ht="24" customHeight="1">
      <c r="A2" s="3" t="s">
        <v>689</v>
      </c>
      <c r="B2" s="3"/>
      <c r="C2" s="3"/>
      <c r="D2" s="239"/>
      <c r="E2" s="239"/>
      <c r="F2" s="240"/>
    </row>
    <row r="3" spans="1:3" s="5" customFormat="1" ht="15" customHeight="1">
      <c r="A3" s="4"/>
      <c r="C3" s="6" t="s">
        <v>2</v>
      </c>
    </row>
    <row r="4" spans="1:3" s="232" customFormat="1" ht="48" customHeight="1">
      <c r="A4" s="7" t="s">
        <v>690</v>
      </c>
      <c r="B4" s="7" t="s">
        <v>4</v>
      </c>
      <c r="C4" s="7" t="s">
        <v>691</v>
      </c>
    </row>
    <row r="5" spans="1:3" s="233" customFormat="1" ht="24.75" customHeight="1">
      <c r="A5" s="8" t="s">
        <v>66</v>
      </c>
      <c r="B5" s="9">
        <f>B6+B11+B22+B30+B37+B41+B44+B48+B51+B57+B60+B65+B68+B71</f>
        <v>92031.07</v>
      </c>
      <c r="C5" s="10"/>
    </row>
    <row r="6" spans="1:3" s="234" customFormat="1" ht="24.75" customHeight="1">
      <c r="A6" s="11" t="s">
        <v>692</v>
      </c>
      <c r="B6" s="12">
        <f>SUM(B7:B10)</f>
        <v>15090</v>
      </c>
      <c r="C6" s="10"/>
    </row>
    <row r="7" spans="1:3" s="234" customFormat="1" ht="24.75" customHeight="1">
      <c r="A7" s="13" t="s">
        <v>693</v>
      </c>
      <c r="B7" s="14">
        <v>10731</v>
      </c>
      <c r="C7" s="10"/>
    </row>
    <row r="8" spans="1:3" s="234" customFormat="1" ht="24.75" customHeight="1">
      <c r="A8" s="13" t="s">
        <v>694</v>
      </c>
      <c r="B8" s="14">
        <v>2324</v>
      </c>
      <c r="C8" s="10"/>
    </row>
    <row r="9" spans="1:3" s="234" customFormat="1" ht="24.75" customHeight="1">
      <c r="A9" s="13" t="s">
        <v>695</v>
      </c>
      <c r="B9" s="14">
        <v>604</v>
      </c>
      <c r="C9" s="10"/>
    </row>
    <row r="10" spans="1:3" s="234" customFormat="1" ht="24.75" customHeight="1">
      <c r="A10" s="13" t="s">
        <v>696</v>
      </c>
      <c r="B10" s="14">
        <v>1431</v>
      </c>
      <c r="C10" s="10"/>
    </row>
    <row r="11" spans="1:3" s="234" customFormat="1" ht="24.75" customHeight="1">
      <c r="A11" s="11" t="s">
        <v>697</v>
      </c>
      <c r="B11" s="12">
        <f>SUM(B12:B21)</f>
        <v>25167.08</v>
      </c>
      <c r="C11" s="10"/>
    </row>
    <row r="12" spans="1:3" s="234" customFormat="1" ht="24.75" customHeight="1">
      <c r="A12" s="13" t="s">
        <v>698</v>
      </c>
      <c r="B12" s="14">
        <v>1800</v>
      </c>
      <c r="C12" s="10"/>
    </row>
    <row r="13" spans="1:3" s="234" customFormat="1" ht="24.75" customHeight="1">
      <c r="A13" s="13" t="s">
        <v>699</v>
      </c>
      <c r="B13" s="14">
        <v>120</v>
      </c>
      <c r="C13" s="10"/>
    </row>
    <row r="14" spans="1:3" s="234" customFormat="1" ht="24.75" customHeight="1">
      <c r="A14" s="13" t="s">
        <v>700</v>
      </c>
      <c r="B14" s="14">
        <v>65</v>
      </c>
      <c r="C14" s="10"/>
    </row>
    <row r="15" spans="1:3" s="234" customFormat="1" ht="24.75" customHeight="1">
      <c r="A15" s="13" t="s">
        <v>701</v>
      </c>
      <c r="B15" s="14"/>
      <c r="C15" s="10"/>
    </row>
    <row r="16" spans="1:3" s="234" customFormat="1" ht="24.75" customHeight="1">
      <c r="A16" s="13" t="s">
        <v>702</v>
      </c>
      <c r="B16" s="14"/>
      <c r="C16" s="10"/>
    </row>
    <row r="17" spans="1:3" s="234" customFormat="1" ht="24.75" customHeight="1">
      <c r="A17" s="13" t="s">
        <v>703</v>
      </c>
      <c r="B17" s="14">
        <v>500</v>
      </c>
      <c r="C17" s="10"/>
    </row>
    <row r="18" spans="1:3" s="234" customFormat="1" ht="24.75" customHeight="1">
      <c r="A18" s="13" t="s">
        <v>704</v>
      </c>
      <c r="B18" s="14">
        <v>12</v>
      </c>
      <c r="C18" s="10"/>
    </row>
    <row r="19" spans="1:3" s="234" customFormat="1" ht="24.75" customHeight="1">
      <c r="A19" s="13" t="s">
        <v>705</v>
      </c>
      <c r="B19" s="14">
        <v>284.88</v>
      </c>
      <c r="C19" s="10"/>
    </row>
    <row r="20" spans="1:3" s="234" customFormat="1" ht="24.75" customHeight="1">
      <c r="A20" s="13" t="s">
        <v>706</v>
      </c>
      <c r="B20" s="14"/>
      <c r="C20" s="10"/>
    </row>
    <row r="21" spans="1:3" s="234" customFormat="1" ht="24.75" customHeight="1">
      <c r="A21" s="13" t="s">
        <v>707</v>
      </c>
      <c r="B21" s="14">
        <v>22385.2</v>
      </c>
      <c r="C21" s="10"/>
    </row>
    <row r="22" spans="1:3" s="235" customFormat="1" ht="24.75" customHeight="1">
      <c r="A22" s="11" t="s">
        <v>708</v>
      </c>
      <c r="B22" s="12">
        <f>SUM(B23:B29)</f>
        <v>5870</v>
      </c>
      <c r="C22" s="15"/>
    </row>
    <row r="23" spans="1:3" s="234" customFormat="1" ht="24.75" customHeight="1">
      <c r="A23" s="13" t="s">
        <v>709</v>
      </c>
      <c r="B23" s="14"/>
      <c r="C23" s="10"/>
    </row>
    <row r="24" spans="1:3" s="234" customFormat="1" ht="24.75" customHeight="1">
      <c r="A24" s="13" t="s">
        <v>710</v>
      </c>
      <c r="B24" s="14">
        <v>5870</v>
      </c>
      <c r="C24" s="10"/>
    </row>
    <row r="25" spans="1:3" s="234" customFormat="1" ht="24.75" customHeight="1">
      <c r="A25" s="13" t="s">
        <v>711</v>
      </c>
      <c r="B25" s="14"/>
      <c r="C25" s="10"/>
    </row>
    <row r="26" spans="1:3" s="234" customFormat="1" ht="24.75" customHeight="1">
      <c r="A26" s="13" t="s">
        <v>712</v>
      </c>
      <c r="B26" s="14"/>
      <c r="C26" s="10"/>
    </row>
    <row r="27" spans="1:3" s="234" customFormat="1" ht="24.75" customHeight="1">
      <c r="A27" s="13" t="s">
        <v>713</v>
      </c>
      <c r="B27" s="14"/>
      <c r="C27" s="10"/>
    </row>
    <row r="28" spans="1:3" s="234" customFormat="1" ht="24.75" customHeight="1">
      <c r="A28" s="13" t="s">
        <v>714</v>
      </c>
      <c r="B28" s="14"/>
      <c r="C28" s="10"/>
    </row>
    <row r="29" spans="1:3" s="234" customFormat="1" ht="24.75" customHeight="1">
      <c r="A29" s="13" t="s">
        <v>715</v>
      </c>
      <c r="B29" s="14"/>
      <c r="C29" s="10"/>
    </row>
    <row r="30" spans="1:3" s="235" customFormat="1" ht="24.75" customHeight="1">
      <c r="A30" s="11" t="s">
        <v>716</v>
      </c>
      <c r="B30" s="12"/>
      <c r="C30" s="15"/>
    </row>
    <row r="31" spans="1:3" s="234" customFormat="1" ht="24.75" customHeight="1">
      <c r="A31" s="13" t="s">
        <v>709</v>
      </c>
      <c r="B31" s="14"/>
      <c r="C31" s="10"/>
    </row>
    <row r="32" spans="1:3" s="233" customFormat="1" ht="24.75" customHeight="1">
      <c r="A32" s="13" t="s">
        <v>710</v>
      </c>
      <c r="B32" s="14"/>
      <c r="C32" s="10"/>
    </row>
    <row r="33" spans="1:3" s="233" customFormat="1" ht="24.75" customHeight="1">
      <c r="A33" s="13" t="s">
        <v>711</v>
      </c>
      <c r="B33" s="14"/>
      <c r="C33" s="10"/>
    </row>
    <row r="34" spans="1:3" s="233" customFormat="1" ht="24.75" customHeight="1">
      <c r="A34" s="13" t="s">
        <v>717</v>
      </c>
      <c r="B34" s="14"/>
      <c r="C34" s="10"/>
    </row>
    <row r="35" spans="1:3" s="233" customFormat="1" ht="24.75" customHeight="1">
      <c r="A35" s="13" t="s">
        <v>718</v>
      </c>
      <c r="B35" s="14"/>
      <c r="C35" s="10"/>
    </row>
    <row r="36" spans="1:3" s="233" customFormat="1" ht="24.75" customHeight="1">
      <c r="A36" s="13" t="s">
        <v>715</v>
      </c>
      <c r="B36" s="14"/>
      <c r="C36" s="10"/>
    </row>
    <row r="37" spans="1:3" s="234" customFormat="1" ht="24.75" customHeight="1">
      <c r="A37" s="11" t="s">
        <v>719</v>
      </c>
      <c r="B37" s="12">
        <f>SUM(B38:B40)</f>
        <v>25804.95</v>
      </c>
      <c r="C37" s="10"/>
    </row>
    <row r="38" spans="1:3" s="234" customFormat="1" ht="24.75" customHeight="1">
      <c r="A38" s="13" t="s">
        <v>720</v>
      </c>
      <c r="B38" s="14">
        <v>19904.95</v>
      </c>
      <c r="C38" s="10"/>
    </row>
    <row r="39" spans="1:3" s="234" customFormat="1" ht="24.75" customHeight="1">
      <c r="A39" s="13" t="s">
        <v>721</v>
      </c>
      <c r="B39" s="14">
        <v>5900</v>
      </c>
      <c r="C39" s="10"/>
    </row>
    <row r="40" spans="1:3" s="234" customFormat="1" ht="24.75" customHeight="1">
      <c r="A40" s="13" t="s">
        <v>722</v>
      </c>
      <c r="B40" s="14"/>
      <c r="C40" s="10"/>
    </row>
    <row r="41" spans="1:3" s="235" customFormat="1" ht="24.75" customHeight="1">
      <c r="A41" s="11" t="s">
        <v>723</v>
      </c>
      <c r="B41" s="12"/>
      <c r="C41" s="15"/>
    </row>
    <row r="42" spans="1:3" s="234" customFormat="1" ht="24.75" customHeight="1">
      <c r="A42" s="13" t="s">
        <v>724</v>
      </c>
      <c r="B42" s="14"/>
      <c r="C42" s="10"/>
    </row>
    <row r="43" spans="1:3" s="234" customFormat="1" ht="24.75" customHeight="1">
      <c r="A43" s="13" t="s">
        <v>725</v>
      </c>
      <c r="B43" s="14"/>
      <c r="C43" s="10"/>
    </row>
    <row r="44" spans="1:3" s="235" customFormat="1" ht="24.75" customHeight="1">
      <c r="A44" s="11" t="s">
        <v>726</v>
      </c>
      <c r="B44" s="12"/>
      <c r="C44" s="15"/>
    </row>
    <row r="45" spans="1:3" s="234" customFormat="1" ht="24.75" customHeight="1">
      <c r="A45" s="13" t="s">
        <v>727</v>
      </c>
      <c r="B45" s="14"/>
      <c r="C45" s="10"/>
    </row>
    <row r="46" spans="1:3" s="234" customFormat="1" ht="24.75" customHeight="1">
      <c r="A46" s="13" t="s">
        <v>728</v>
      </c>
      <c r="B46" s="14"/>
      <c r="C46" s="10"/>
    </row>
    <row r="47" spans="1:3" s="234" customFormat="1" ht="24.75" customHeight="1">
      <c r="A47" s="13" t="s">
        <v>729</v>
      </c>
      <c r="B47" s="14"/>
      <c r="C47" s="10"/>
    </row>
    <row r="48" spans="1:3" s="235" customFormat="1" ht="24.75" customHeight="1">
      <c r="A48" s="11" t="s">
        <v>730</v>
      </c>
      <c r="B48" s="12"/>
      <c r="C48" s="15"/>
    </row>
    <row r="49" spans="1:3" s="234" customFormat="1" ht="24.75" customHeight="1">
      <c r="A49" s="13" t="s">
        <v>731</v>
      </c>
      <c r="B49" s="14"/>
      <c r="C49" s="10"/>
    </row>
    <row r="50" spans="1:3" s="234" customFormat="1" ht="24.75" customHeight="1">
      <c r="A50" s="13" t="s">
        <v>732</v>
      </c>
      <c r="B50" s="14"/>
      <c r="C50" s="10"/>
    </row>
    <row r="51" spans="1:3" s="235" customFormat="1" ht="24.75" customHeight="1">
      <c r="A51" s="11" t="s">
        <v>733</v>
      </c>
      <c r="B51" s="12">
        <f>SUM(B52:B56)</f>
        <v>5007.87</v>
      </c>
      <c r="C51" s="15"/>
    </row>
    <row r="52" spans="1:3" s="234" customFormat="1" ht="24.75" customHeight="1">
      <c r="A52" s="13" t="s">
        <v>734</v>
      </c>
      <c r="B52" s="14">
        <v>4710</v>
      </c>
      <c r="C52" s="10"/>
    </row>
    <row r="53" spans="1:3" s="234" customFormat="1" ht="24.75" customHeight="1">
      <c r="A53" s="13" t="s">
        <v>735</v>
      </c>
      <c r="B53" s="14"/>
      <c r="C53" s="10"/>
    </row>
    <row r="54" spans="1:3" s="234" customFormat="1" ht="24.75" customHeight="1">
      <c r="A54" s="13" t="s">
        <v>736</v>
      </c>
      <c r="B54" s="14"/>
      <c r="C54" s="10"/>
    </row>
    <row r="55" spans="1:3" s="234" customFormat="1" ht="24.75" customHeight="1">
      <c r="A55" s="13" t="s">
        <v>737</v>
      </c>
      <c r="B55" s="14">
        <v>297.87</v>
      </c>
      <c r="C55" s="10"/>
    </row>
    <row r="56" spans="1:3" s="234" customFormat="1" ht="24.75" customHeight="1">
      <c r="A56" s="13" t="s">
        <v>738</v>
      </c>
      <c r="B56" s="14"/>
      <c r="C56" s="16"/>
    </row>
    <row r="57" spans="1:3" s="233" customFormat="1" ht="24.75" customHeight="1">
      <c r="A57" s="11" t="s">
        <v>739</v>
      </c>
      <c r="B57" s="12">
        <v>8933</v>
      </c>
      <c r="C57" s="17"/>
    </row>
    <row r="58" spans="1:3" s="233" customFormat="1" ht="24.75" customHeight="1">
      <c r="A58" s="13" t="s">
        <v>740</v>
      </c>
      <c r="B58" s="14">
        <v>8933</v>
      </c>
      <c r="C58" s="17"/>
    </row>
    <row r="59" spans="1:3" s="233" customFormat="1" ht="24.75" customHeight="1">
      <c r="A59" s="13" t="s">
        <v>741</v>
      </c>
      <c r="B59" s="14"/>
      <c r="C59" s="17"/>
    </row>
    <row r="60" spans="1:3" s="236" customFormat="1" ht="24.75" customHeight="1">
      <c r="A60" s="11" t="s">
        <v>742</v>
      </c>
      <c r="B60" s="12">
        <v>4155.07</v>
      </c>
      <c r="C60" s="18"/>
    </row>
    <row r="61" spans="1:3" s="233" customFormat="1" ht="24.75" customHeight="1">
      <c r="A61" s="13" t="s">
        <v>743</v>
      </c>
      <c r="B61" s="14">
        <v>4110.07</v>
      </c>
      <c r="C61" s="17"/>
    </row>
    <row r="62" spans="1:3" s="233" customFormat="1" ht="24.75" customHeight="1">
      <c r="A62" s="13" t="s">
        <v>744</v>
      </c>
      <c r="B62" s="14">
        <v>45</v>
      </c>
      <c r="C62" s="17"/>
    </row>
    <row r="63" spans="1:3" s="233" customFormat="1" ht="24.75" customHeight="1">
      <c r="A63" s="19" t="s">
        <v>745</v>
      </c>
      <c r="B63" s="20"/>
      <c r="C63" s="21"/>
    </row>
    <row r="64" spans="1:3" s="233" customFormat="1" ht="24.75" customHeight="1">
      <c r="A64" s="19" t="s">
        <v>746</v>
      </c>
      <c r="B64" s="20"/>
      <c r="C64" s="21"/>
    </row>
    <row r="65" spans="1:3" s="233" customFormat="1" ht="24.75" customHeight="1">
      <c r="A65" s="22" t="s">
        <v>747</v>
      </c>
      <c r="B65" s="20"/>
      <c r="C65" s="21"/>
    </row>
    <row r="66" spans="1:3" s="233" customFormat="1" ht="24.75" customHeight="1">
      <c r="A66" s="19" t="s">
        <v>748</v>
      </c>
      <c r="B66" s="20"/>
      <c r="C66" s="21"/>
    </row>
    <row r="67" spans="1:3" s="233" customFormat="1" ht="24.75" customHeight="1">
      <c r="A67" s="19" t="s">
        <v>749</v>
      </c>
      <c r="B67" s="20"/>
      <c r="C67" s="21"/>
    </row>
    <row r="68" spans="1:3" s="233" customFormat="1" ht="24.75" customHeight="1">
      <c r="A68" s="22" t="s">
        <v>750</v>
      </c>
      <c r="B68" s="23">
        <v>1910</v>
      </c>
      <c r="C68" s="21"/>
    </row>
    <row r="69" spans="1:3" s="233" customFormat="1" ht="24.75" customHeight="1">
      <c r="A69" s="19" t="s">
        <v>751</v>
      </c>
      <c r="B69" s="20">
        <v>1910</v>
      </c>
      <c r="C69" s="21"/>
    </row>
    <row r="70" spans="1:3" s="233" customFormat="1" ht="24.75" customHeight="1">
      <c r="A70" s="19" t="s">
        <v>752</v>
      </c>
      <c r="B70" s="20"/>
      <c r="C70" s="21"/>
    </row>
    <row r="71" spans="1:3" s="233" customFormat="1" ht="24.75" customHeight="1">
      <c r="A71" s="22" t="s">
        <v>753</v>
      </c>
      <c r="B71" s="23">
        <v>93.1</v>
      </c>
      <c r="C71" s="21"/>
    </row>
    <row r="72" spans="1:3" s="233" customFormat="1" ht="24.75" customHeight="1">
      <c r="A72" s="19" t="s">
        <v>754</v>
      </c>
      <c r="B72" s="20"/>
      <c r="C72" s="21"/>
    </row>
    <row r="73" spans="1:3" s="233" customFormat="1" ht="24.75" customHeight="1">
      <c r="A73" s="19" t="s">
        <v>755</v>
      </c>
      <c r="B73" s="20"/>
      <c r="C73" s="21"/>
    </row>
    <row r="74" spans="1:3" s="233" customFormat="1" ht="24.75" customHeight="1">
      <c r="A74" s="19" t="s">
        <v>756</v>
      </c>
      <c r="B74" s="20"/>
      <c r="C74" s="21"/>
    </row>
    <row r="75" spans="1:3" s="233" customFormat="1" ht="24.75" customHeight="1">
      <c r="A75" s="24" t="s">
        <v>757</v>
      </c>
      <c r="B75" s="14">
        <v>93.1</v>
      </c>
      <c r="C75" s="17"/>
    </row>
    <row r="76" s="237" customFormat="1" ht="24.75" customHeight="1"/>
  </sheetData>
  <sheetProtection/>
  <mergeCells count="1">
    <mergeCell ref="A2:C2"/>
  </mergeCells>
  <printOptions horizontalCentered="1"/>
  <pageMargins left="0.39" right="0.39" top="0.7900000000000001" bottom="0.7900000000000001" header="0.51" footer="0.51"/>
  <pageSetup horizontalDpi="600" verticalDpi="600" orientation="portrait" paperSize="9" scale="95"/>
  <headerFooter scaleWithDoc="0" alignWithMargins="0">
    <oddFooter>&amp;C第 &amp;P+29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showZeros="0" workbookViewId="0" topLeftCell="A1">
      <selection activeCell="B10" sqref="B10"/>
    </sheetView>
  </sheetViews>
  <sheetFormatPr defaultColWidth="7.875" defaultRowHeight="14.25"/>
  <cols>
    <col min="1" max="1" width="41.00390625" style="218" customWidth="1"/>
    <col min="2" max="2" width="37.125" style="219" customWidth="1"/>
    <col min="3" max="3" width="16.75390625" style="219" customWidth="1"/>
    <col min="4" max="4" width="16.25390625" style="219" customWidth="1"/>
    <col min="5" max="5" width="30.00390625" style="218" customWidth="1"/>
    <col min="6" max="7" width="7.875" style="219" customWidth="1"/>
    <col min="8" max="8" width="4.75390625" style="219" customWidth="1"/>
    <col min="9" max="9" width="8.25390625" style="219" bestFit="1" customWidth="1"/>
    <col min="10" max="254" width="7.875" style="219" customWidth="1"/>
  </cols>
  <sheetData>
    <row r="1" spans="1:2" ht="19.5" customHeight="1">
      <c r="A1" s="200" t="s">
        <v>758</v>
      </c>
      <c r="B1" s="220"/>
    </row>
    <row r="2" spans="1:2" ht="28.5" customHeight="1">
      <c r="A2" s="202" t="s">
        <v>759</v>
      </c>
      <c r="B2" s="202"/>
    </row>
    <row r="3" spans="1:2" ht="19.5" customHeight="1">
      <c r="A3" s="221"/>
      <c r="B3" s="222" t="s">
        <v>2</v>
      </c>
    </row>
    <row r="4" spans="1:2" ht="26.25" customHeight="1">
      <c r="A4" s="205" t="s">
        <v>3</v>
      </c>
      <c r="B4" s="205" t="s">
        <v>4</v>
      </c>
    </row>
    <row r="5" spans="1:2" ht="21.75" customHeight="1">
      <c r="A5" s="223" t="s">
        <v>760</v>
      </c>
      <c r="B5" s="170">
        <v>15205</v>
      </c>
    </row>
    <row r="6" spans="1:2" ht="21.75" customHeight="1">
      <c r="A6" s="224" t="s">
        <v>761</v>
      </c>
      <c r="B6" s="170">
        <v>1800</v>
      </c>
    </row>
    <row r="7" spans="1:2" ht="21.75" customHeight="1">
      <c r="A7" s="223" t="s">
        <v>762</v>
      </c>
      <c r="B7" s="170">
        <v>400</v>
      </c>
    </row>
    <row r="8" spans="1:2" ht="21.75" customHeight="1">
      <c r="A8" s="225"/>
      <c r="B8" s="226"/>
    </row>
    <row r="9" spans="1:2" ht="21.75" customHeight="1">
      <c r="A9" s="227"/>
      <c r="B9" s="226"/>
    </row>
    <row r="10" spans="1:2" ht="21.75" customHeight="1">
      <c r="A10" s="228"/>
      <c r="B10" s="226"/>
    </row>
    <row r="11" spans="1:2" ht="21.75" customHeight="1">
      <c r="A11" s="228"/>
      <c r="B11" s="226"/>
    </row>
    <row r="12" spans="1:2" ht="21.75" customHeight="1">
      <c r="A12" s="228"/>
      <c r="B12" s="226"/>
    </row>
    <row r="13" spans="1:2" ht="21.75" customHeight="1">
      <c r="A13" s="228"/>
      <c r="B13" s="229"/>
    </row>
    <row r="14" spans="1:2" ht="21.75" customHeight="1">
      <c r="A14" s="228"/>
      <c r="B14" s="229"/>
    </row>
    <row r="15" spans="1:2" ht="21.75" customHeight="1">
      <c r="A15" s="228"/>
      <c r="B15" s="229"/>
    </row>
    <row r="16" spans="1:2" ht="21.75" customHeight="1">
      <c r="A16" s="230" t="s">
        <v>763</v>
      </c>
      <c r="B16" s="231">
        <f>B5+B6+B7</f>
        <v>17405</v>
      </c>
    </row>
    <row r="17" ht="21.75" customHeight="1"/>
    <row r="18" ht="20.25" customHeight="1"/>
  </sheetData>
  <sheetProtection/>
  <mergeCells count="1">
    <mergeCell ref="A2:B2"/>
  </mergeCells>
  <printOptions horizontalCentered="1"/>
  <pageMargins left="0.59" right="0.59" top="0.7900000000000001" bottom="0.98" header="0.51" footer="0.51"/>
  <pageSetup horizontalDpi="600" verticalDpi="600" orientation="portrait" paperSize="9"/>
  <headerFooter scaleWithDoc="0" alignWithMargins="0">
    <oddFooter>&amp;C第 &amp;P+32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A2" sqref="A2:B2"/>
    </sheetView>
  </sheetViews>
  <sheetFormatPr defaultColWidth="9.00390625" defaultRowHeight="14.25"/>
  <cols>
    <col min="1" max="1" width="54.875" style="0" customWidth="1"/>
    <col min="2" max="2" width="28.625" style="0" customWidth="1"/>
  </cols>
  <sheetData>
    <row r="1" spans="1:2" ht="17.25" customHeight="1">
      <c r="A1" s="200" t="s">
        <v>764</v>
      </c>
      <c r="B1" s="201"/>
    </row>
    <row r="2" spans="1:2" ht="20.25">
      <c r="A2" s="202" t="s">
        <v>765</v>
      </c>
      <c r="B2" s="202"/>
    </row>
    <row r="3" spans="1:2" ht="18" customHeight="1">
      <c r="A3" s="203"/>
      <c r="B3" s="204" t="s">
        <v>2</v>
      </c>
    </row>
    <row r="4" spans="1:2" ht="24.75" customHeight="1">
      <c r="A4" s="205" t="s">
        <v>3</v>
      </c>
      <c r="B4" s="205" t="s">
        <v>4</v>
      </c>
    </row>
    <row r="5" spans="1:2" ht="21.75" customHeight="1">
      <c r="A5" s="206" t="s">
        <v>766</v>
      </c>
      <c r="B5" s="170">
        <f>B6+B16+B18</f>
        <v>16427</v>
      </c>
    </row>
    <row r="6" spans="1:2" ht="21.75" customHeight="1">
      <c r="A6" s="207" t="s">
        <v>767</v>
      </c>
      <c r="B6" s="170">
        <f>SUM(B7:B15)</f>
        <v>14451</v>
      </c>
    </row>
    <row r="7" spans="1:2" ht="21.75" customHeight="1">
      <c r="A7" s="208" t="s">
        <v>768</v>
      </c>
      <c r="B7" s="170">
        <v>3292</v>
      </c>
    </row>
    <row r="8" spans="1:5" ht="21.75" customHeight="1">
      <c r="A8" s="208" t="s">
        <v>769</v>
      </c>
      <c r="B8" s="170"/>
      <c r="E8" t="s">
        <v>770</v>
      </c>
    </row>
    <row r="9" spans="1:2" ht="21.75" customHeight="1">
      <c r="A9" s="208" t="s">
        <v>771</v>
      </c>
      <c r="B9" s="170"/>
    </row>
    <row r="10" spans="1:2" ht="21.75" customHeight="1">
      <c r="A10" s="208" t="s">
        <v>772</v>
      </c>
      <c r="B10" s="170">
        <v>1730</v>
      </c>
    </row>
    <row r="11" spans="1:2" ht="21.75" customHeight="1">
      <c r="A11" s="208" t="s">
        <v>773</v>
      </c>
      <c r="B11" s="170"/>
    </row>
    <row r="12" spans="1:2" ht="21.75" customHeight="1">
      <c r="A12" s="208" t="s">
        <v>774</v>
      </c>
      <c r="B12" s="170">
        <v>150</v>
      </c>
    </row>
    <row r="13" spans="1:2" ht="21.75" customHeight="1">
      <c r="A13" s="208" t="s">
        <v>775</v>
      </c>
      <c r="B13" s="170"/>
    </row>
    <row r="14" spans="1:2" ht="21.75" customHeight="1">
      <c r="A14" s="208" t="s">
        <v>776</v>
      </c>
      <c r="B14" s="170"/>
    </row>
    <row r="15" spans="1:2" ht="21.75" customHeight="1">
      <c r="A15" s="208" t="s">
        <v>777</v>
      </c>
      <c r="B15" s="170">
        <v>9279</v>
      </c>
    </row>
    <row r="16" spans="1:2" ht="21.75" customHeight="1">
      <c r="A16" s="209" t="s">
        <v>778</v>
      </c>
      <c r="B16" s="210">
        <v>1800</v>
      </c>
    </row>
    <row r="17" spans="1:2" ht="21.75" customHeight="1">
      <c r="A17" s="211" t="s">
        <v>779</v>
      </c>
      <c r="B17" s="170">
        <v>1800</v>
      </c>
    </row>
    <row r="18" spans="1:2" ht="21.75" customHeight="1">
      <c r="A18" s="207" t="s">
        <v>780</v>
      </c>
      <c r="B18" s="210">
        <v>176</v>
      </c>
    </row>
    <row r="19" spans="1:2" ht="21.75" customHeight="1">
      <c r="A19" s="208" t="s">
        <v>781</v>
      </c>
      <c r="B19" s="170">
        <v>176</v>
      </c>
    </row>
    <row r="20" spans="1:2" ht="21.75" customHeight="1">
      <c r="A20" s="208" t="s">
        <v>782</v>
      </c>
      <c r="B20" s="170"/>
    </row>
    <row r="21" spans="1:2" ht="21.75" customHeight="1">
      <c r="A21" s="206" t="s">
        <v>783</v>
      </c>
      <c r="B21" s="170"/>
    </row>
    <row r="22" spans="1:2" ht="21.75" customHeight="1">
      <c r="A22" s="208" t="s">
        <v>784</v>
      </c>
      <c r="B22" s="170"/>
    </row>
    <row r="23" spans="1:2" ht="21.75" customHeight="1">
      <c r="A23" s="212" t="s">
        <v>785</v>
      </c>
      <c r="B23" s="170"/>
    </row>
    <row r="24" spans="1:2" ht="23.25" customHeight="1">
      <c r="A24" s="206" t="s">
        <v>786</v>
      </c>
      <c r="B24" s="170">
        <v>978</v>
      </c>
    </row>
    <row r="25" spans="1:2" ht="23.25" customHeight="1">
      <c r="A25" s="206"/>
      <c r="B25" s="170"/>
    </row>
    <row r="26" spans="1:2" ht="23.25" customHeight="1">
      <c r="A26" s="206"/>
      <c r="B26" s="170"/>
    </row>
    <row r="27" spans="1:2" ht="21.75" customHeight="1">
      <c r="A27" s="213" t="s">
        <v>787</v>
      </c>
      <c r="B27" s="170">
        <v>17405</v>
      </c>
    </row>
    <row r="28" spans="1:2" ht="21.75" customHeight="1">
      <c r="A28" s="214"/>
      <c r="B28" s="170"/>
    </row>
    <row r="29" spans="1:2" ht="21.75" customHeight="1">
      <c r="A29" s="215" t="s">
        <v>788</v>
      </c>
      <c r="B29" s="170"/>
    </row>
    <row r="30" spans="1:2" ht="21.75" customHeight="1">
      <c r="A30" s="213" t="s">
        <v>789</v>
      </c>
      <c r="B30" s="170"/>
    </row>
    <row r="31" spans="1:2" ht="21.75" customHeight="1">
      <c r="A31" s="213" t="s">
        <v>790</v>
      </c>
      <c r="B31" s="170"/>
    </row>
    <row r="32" spans="1:2" ht="21.75" customHeight="1">
      <c r="A32" s="213" t="s">
        <v>791</v>
      </c>
      <c r="B32" s="170"/>
    </row>
    <row r="33" spans="1:2" ht="21.75" customHeight="1">
      <c r="A33" s="214"/>
      <c r="B33" s="170"/>
    </row>
    <row r="34" spans="1:2" ht="21.75" customHeight="1">
      <c r="A34" s="216" t="s">
        <v>62</v>
      </c>
      <c r="B34" s="217">
        <f>B27+B29</f>
        <v>17405</v>
      </c>
    </row>
  </sheetData>
  <sheetProtection/>
  <mergeCells count="1">
    <mergeCell ref="A2:B2"/>
  </mergeCells>
  <printOptions/>
  <pageMargins left="0.55" right="0.55" top="0.98" bottom="0.7900000000000001" header="0.51" footer="0.51"/>
  <pageSetup horizontalDpi="600" verticalDpi="600" orientation="portrait" paperSize="9"/>
  <headerFooter scaleWithDoc="0" alignWithMargins="0">
    <oddFooter>&amp;C第 &amp;P+33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">
      <pane xSplit="1" ySplit="1" topLeftCell="B2" activePane="bottomRight" state="frozen"/>
      <selection pane="bottomRight" activeCell="A2" sqref="A2:C2"/>
    </sheetView>
  </sheetViews>
  <sheetFormatPr defaultColWidth="8.00390625" defaultRowHeight="14.25"/>
  <cols>
    <col min="1" max="1" width="52.625" style="154" customWidth="1"/>
    <col min="2" max="2" width="15.00390625" style="154" customWidth="1"/>
    <col min="3" max="3" width="14.625" style="154" customWidth="1"/>
    <col min="4" max="16384" width="8.75390625" style="154" customWidth="1"/>
  </cols>
  <sheetData>
    <row r="1" ht="21" customHeight="1">
      <c r="A1" s="176" t="s">
        <v>792</v>
      </c>
    </row>
    <row r="2" spans="1:3" s="173" customFormat="1" ht="24.75" customHeight="1">
      <c r="A2" s="177" t="s">
        <v>793</v>
      </c>
      <c r="B2" s="177"/>
      <c r="C2" s="177"/>
    </row>
    <row r="3" spans="1:3" ht="20.25" customHeight="1">
      <c r="A3" s="178"/>
      <c r="B3" s="178"/>
      <c r="C3" s="179" t="s">
        <v>2</v>
      </c>
    </row>
    <row r="4" spans="1:3" ht="24.75" customHeight="1">
      <c r="A4" s="180" t="s">
        <v>794</v>
      </c>
      <c r="B4" s="181" t="s">
        <v>4</v>
      </c>
      <c r="C4" s="181" t="s">
        <v>795</v>
      </c>
    </row>
    <row r="5" spans="1:3" s="174" customFormat="1" ht="24.75" customHeight="1">
      <c r="A5" s="182" t="s">
        <v>796</v>
      </c>
      <c r="B5" s="183">
        <f>B6+B12+B19</f>
        <v>28301</v>
      </c>
      <c r="C5" s="184"/>
    </row>
    <row r="6" spans="1:3" s="174" customFormat="1" ht="24.75" customHeight="1">
      <c r="A6" s="185" t="s">
        <v>797</v>
      </c>
      <c r="B6" s="186">
        <v>10847</v>
      </c>
      <c r="C6" s="187"/>
    </row>
    <row r="7" spans="1:3" ht="24.75" customHeight="1">
      <c r="A7" s="188" t="s">
        <v>798</v>
      </c>
      <c r="B7" s="189">
        <v>10280</v>
      </c>
      <c r="C7" s="190"/>
    </row>
    <row r="8" spans="1:3" ht="24.75" customHeight="1">
      <c r="A8" s="191" t="s">
        <v>799</v>
      </c>
      <c r="B8" s="189">
        <v>47</v>
      </c>
      <c r="C8" s="190"/>
    </row>
    <row r="9" spans="1:3" ht="24.75" customHeight="1">
      <c r="A9" s="191" t="s">
        <v>800</v>
      </c>
      <c r="B9" s="189">
        <v>300</v>
      </c>
      <c r="C9" s="190"/>
    </row>
    <row r="10" spans="1:3" ht="24.75" customHeight="1">
      <c r="A10" s="191" t="s">
        <v>801</v>
      </c>
      <c r="B10" s="189"/>
      <c r="C10" s="190"/>
    </row>
    <row r="11" spans="1:3" ht="24.75" customHeight="1">
      <c r="A11" s="191" t="s">
        <v>802</v>
      </c>
      <c r="B11" s="189">
        <v>220</v>
      </c>
      <c r="C11" s="190"/>
    </row>
    <row r="12" spans="1:3" ht="24.75" customHeight="1">
      <c r="A12" s="192" t="s">
        <v>803</v>
      </c>
      <c r="B12" s="193">
        <v>4052</v>
      </c>
      <c r="C12" s="194"/>
    </row>
    <row r="13" spans="1:3" ht="24.75" customHeight="1">
      <c r="A13" s="195" t="s">
        <v>804</v>
      </c>
      <c r="B13" s="189">
        <v>996</v>
      </c>
      <c r="C13" s="194"/>
    </row>
    <row r="14" spans="1:3" ht="24.75" customHeight="1">
      <c r="A14" s="195" t="s">
        <v>805</v>
      </c>
      <c r="B14" s="189">
        <v>3022</v>
      </c>
      <c r="C14" s="194"/>
    </row>
    <row r="15" spans="1:3" ht="24.75" customHeight="1">
      <c r="A15" s="195" t="s">
        <v>806</v>
      </c>
      <c r="B15" s="189">
        <v>31</v>
      </c>
      <c r="C15" s="194"/>
    </row>
    <row r="16" spans="1:3" ht="24.75" customHeight="1">
      <c r="A16" s="195" t="s">
        <v>807</v>
      </c>
      <c r="B16" s="189"/>
      <c r="C16" s="194"/>
    </row>
    <row r="17" spans="1:3" ht="24.75" customHeight="1">
      <c r="A17" s="195" t="s">
        <v>808</v>
      </c>
      <c r="B17" s="189"/>
      <c r="C17" s="194"/>
    </row>
    <row r="18" spans="1:3" ht="24.75" customHeight="1">
      <c r="A18" s="195" t="s">
        <v>809</v>
      </c>
      <c r="B18" s="189">
        <v>3</v>
      </c>
      <c r="C18" s="194"/>
    </row>
    <row r="19" spans="1:3" ht="24.75" customHeight="1">
      <c r="A19" s="192" t="s">
        <v>810</v>
      </c>
      <c r="B19" s="193">
        <v>13402</v>
      </c>
      <c r="C19" s="194"/>
    </row>
    <row r="20" spans="1:3" ht="24.75" customHeight="1">
      <c r="A20" s="195" t="s">
        <v>811</v>
      </c>
      <c r="B20" s="189">
        <v>7356</v>
      </c>
      <c r="C20" s="194"/>
    </row>
    <row r="21" spans="1:3" ht="24.75" customHeight="1">
      <c r="A21" s="195" t="s">
        <v>812</v>
      </c>
      <c r="B21" s="189">
        <v>6000</v>
      </c>
      <c r="C21" s="194"/>
    </row>
    <row r="22" spans="1:3" ht="24.75" customHeight="1">
      <c r="A22" s="195" t="s">
        <v>813</v>
      </c>
      <c r="B22" s="189">
        <v>45</v>
      </c>
      <c r="C22" s="194"/>
    </row>
    <row r="23" spans="1:3" ht="24.75" customHeight="1">
      <c r="A23" s="195" t="s">
        <v>814</v>
      </c>
      <c r="B23" s="189"/>
      <c r="C23" s="194"/>
    </row>
    <row r="24" spans="1:3" ht="24.75" customHeight="1">
      <c r="A24" s="195" t="s">
        <v>815</v>
      </c>
      <c r="B24" s="189">
        <v>1</v>
      </c>
      <c r="C24" s="194"/>
    </row>
    <row r="25" spans="1:3" ht="24.75" customHeight="1">
      <c r="A25" s="196"/>
      <c r="B25" s="189"/>
      <c r="C25" s="197"/>
    </row>
    <row r="26" spans="1:3" ht="24.75" customHeight="1">
      <c r="A26" s="198"/>
      <c r="B26" s="193"/>
      <c r="C26" s="197"/>
    </row>
    <row r="27" spans="1:3" s="175" customFormat="1" ht="24.75" customHeight="1">
      <c r="A27" s="196"/>
      <c r="B27" s="189"/>
      <c r="C27" s="197"/>
    </row>
    <row r="28" spans="1:3" ht="24.75" customHeight="1">
      <c r="A28" s="198" t="s">
        <v>816</v>
      </c>
      <c r="B28" s="193">
        <v>28301</v>
      </c>
      <c r="C28" s="199"/>
    </row>
  </sheetData>
  <sheetProtection/>
  <mergeCells count="1">
    <mergeCell ref="A2:C2"/>
  </mergeCells>
  <printOptions horizontalCentered="1"/>
  <pageMargins left="0.2" right="0.59" top="0.7900000000000001" bottom="0.7900000000000001" header="0.51" footer="0.51"/>
  <pageSetup fitToHeight="2" horizontalDpi="600" verticalDpi="600" orientation="portrait" pageOrder="overThenDown" paperSize="9"/>
  <headerFooter scaleWithDoc="0" alignWithMargins="0">
    <oddFooter>&amp;C第 &amp;P+34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showZeros="0" workbookViewId="0" topLeftCell="A1">
      <selection activeCell="A1" sqref="A1:C1"/>
    </sheetView>
  </sheetViews>
  <sheetFormatPr defaultColWidth="8.00390625" defaultRowHeight="14.25"/>
  <cols>
    <col min="1" max="1" width="43.75390625" style="154" customWidth="1"/>
    <col min="2" max="2" width="18.75390625" style="154" customWidth="1"/>
    <col min="3" max="3" width="17.125" style="154" customWidth="1"/>
    <col min="4" max="4" width="17.875" style="155" customWidth="1"/>
    <col min="5" max="16384" width="8.75390625" style="154" customWidth="1"/>
  </cols>
  <sheetData>
    <row r="1" spans="1:3" ht="16.5" customHeight="1">
      <c r="A1" s="128" t="s">
        <v>817</v>
      </c>
      <c r="B1" s="128"/>
      <c r="C1" s="128"/>
    </row>
    <row r="2" spans="1:3" ht="20.25">
      <c r="A2" s="156" t="s">
        <v>818</v>
      </c>
      <c r="B2" s="156"/>
      <c r="C2" s="156"/>
    </row>
    <row r="3" spans="1:3" ht="19.5" customHeight="1">
      <c r="A3" s="157" t="s">
        <v>819</v>
      </c>
      <c r="B3" s="157"/>
      <c r="C3" s="157"/>
    </row>
    <row r="4" spans="1:3" ht="24.75" customHeight="1">
      <c r="A4" s="158" t="s">
        <v>820</v>
      </c>
      <c r="B4" s="158" t="s">
        <v>4</v>
      </c>
      <c r="C4" s="158" t="s">
        <v>795</v>
      </c>
    </row>
    <row r="5" spans="1:3" ht="24.75" customHeight="1">
      <c r="A5" s="159" t="s">
        <v>821</v>
      </c>
      <c r="B5" s="160">
        <v>25682</v>
      </c>
      <c r="C5" s="158"/>
    </row>
    <row r="6" spans="1:3" ht="24.75" customHeight="1">
      <c r="A6" s="161" t="s">
        <v>822</v>
      </c>
      <c r="B6" s="160">
        <v>9488</v>
      </c>
      <c r="C6" s="162"/>
    </row>
    <row r="7" spans="1:3" ht="24.75" customHeight="1">
      <c r="A7" s="163" t="s">
        <v>823</v>
      </c>
      <c r="B7" s="164">
        <v>9488</v>
      </c>
      <c r="C7" s="162"/>
    </row>
    <row r="8" spans="1:3" ht="24.75" customHeight="1">
      <c r="A8" s="163" t="s">
        <v>824</v>
      </c>
      <c r="B8" s="164"/>
      <c r="C8" s="162"/>
    </row>
    <row r="9" spans="1:3" ht="24.75" customHeight="1">
      <c r="A9" s="163" t="s">
        <v>825</v>
      </c>
      <c r="B9" s="164"/>
      <c r="C9" s="162"/>
    </row>
    <row r="10" spans="1:3" ht="24.75" customHeight="1">
      <c r="A10" s="163" t="s">
        <v>826</v>
      </c>
      <c r="B10" s="164"/>
      <c r="C10" s="162"/>
    </row>
    <row r="11" spans="1:3" ht="24.75" customHeight="1">
      <c r="A11" s="165" t="s">
        <v>827</v>
      </c>
      <c r="B11" s="166">
        <v>3067</v>
      </c>
      <c r="C11" s="162"/>
    </row>
    <row r="12" spans="1:3" ht="24.75" customHeight="1">
      <c r="A12" s="167" t="s">
        <v>828</v>
      </c>
      <c r="B12" s="168">
        <v>3067</v>
      </c>
      <c r="C12" s="162"/>
    </row>
    <row r="13" spans="1:3" ht="24.75" customHeight="1">
      <c r="A13" s="163" t="s">
        <v>829</v>
      </c>
      <c r="B13" s="168"/>
      <c r="C13" s="162"/>
    </row>
    <row r="14" spans="1:3" ht="24.75" customHeight="1">
      <c r="A14" s="163" t="s">
        <v>830</v>
      </c>
      <c r="B14" s="164"/>
      <c r="C14" s="162"/>
    </row>
    <row r="15" spans="1:3" ht="24.75" customHeight="1">
      <c r="A15" s="163" t="s">
        <v>831</v>
      </c>
      <c r="B15" s="164"/>
      <c r="C15" s="162"/>
    </row>
    <row r="16" spans="1:3" ht="24.75" customHeight="1">
      <c r="A16" s="165" t="s">
        <v>832</v>
      </c>
      <c r="B16" s="166">
        <v>13127</v>
      </c>
      <c r="C16" s="162"/>
    </row>
    <row r="17" spans="1:3" ht="24.75" customHeight="1">
      <c r="A17" s="167" t="s">
        <v>833</v>
      </c>
      <c r="B17" s="168">
        <v>13127</v>
      </c>
      <c r="C17" s="162"/>
    </row>
    <row r="18" spans="1:3" ht="24.75" customHeight="1">
      <c r="A18" s="167" t="s">
        <v>834</v>
      </c>
      <c r="B18" s="168"/>
      <c r="C18" s="162"/>
    </row>
    <row r="19" spans="1:3" ht="24.75" customHeight="1">
      <c r="A19" s="167"/>
      <c r="B19" s="168"/>
      <c r="C19" s="162"/>
    </row>
    <row r="20" spans="1:3" ht="24.75" customHeight="1">
      <c r="A20" s="169"/>
      <c r="B20" s="170"/>
      <c r="C20" s="162"/>
    </row>
    <row r="21" spans="1:3" ht="24.75" customHeight="1">
      <c r="A21" s="169"/>
      <c r="B21" s="170"/>
      <c r="C21" s="162"/>
    </row>
    <row r="22" spans="1:3" ht="24.75" customHeight="1">
      <c r="A22" s="171" t="s">
        <v>62</v>
      </c>
      <c r="B22" s="172">
        <v>25682</v>
      </c>
      <c r="C22" s="162"/>
    </row>
  </sheetData>
  <sheetProtection/>
  <mergeCells count="3">
    <mergeCell ref="A1:C1"/>
    <mergeCell ref="A2:C2"/>
    <mergeCell ref="A3:C3"/>
  </mergeCells>
  <printOptions horizontalCentered="1"/>
  <pageMargins left="0.7900000000000001" right="0.7900000000000001" top="0.7900000000000001" bottom="0.7900000000000001" header="0.51" footer="0.51"/>
  <pageSetup horizontalDpi="600" verticalDpi="600" orientation="portrait" paperSize="9" scale="95"/>
  <headerFooter scaleWithDoc="0" alignWithMargins="0">
    <oddFooter>&amp;C第 &amp;P+35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35.50390625" style="0" customWidth="1"/>
    <col min="2" max="2" width="32.50390625" style="0" customWidth="1"/>
  </cols>
  <sheetData>
    <row r="1" spans="1:3" ht="14.25">
      <c r="A1" s="128" t="s">
        <v>835</v>
      </c>
      <c r="B1" s="128"/>
      <c r="C1" s="128"/>
    </row>
    <row r="2" spans="1:2" ht="14.25">
      <c r="A2" s="144" t="s">
        <v>836</v>
      </c>
      <c r="B2" s="144"/>
    </row>
    <row r="3" spans="1:2" ht="14.25">
      <c r="A3" s="144"/>
      <c r="B3" s="144"/>
    </row>
    <row r="4" spans="1:2" ht="21.75" customHeight="1">
      <c r="A4" s="145"/>
      <c r="B4" s="146" t="s">
        <v>837</v>
      </c>
    </row>
    <row r="5" spans="1:2" ht="24" customHeight="1">
      <c r="A5" s="147" t="s">
        <v>838</v>
      </c>
      <c r="B5" s="147" t="s">
        <v>839</v>
      </c>
    </row>
    <row r="6" spans="1:2" ht="18" customHeight="1">
      <c r="A6" s="148" t="s">
        <v>840</v>
      </c>
      <c r="B6" s="149"/>
    </row>
    <row r="7" spans="1:2" ht="18" customHeight="1">
      <c r="A7" s="150" t="s">
        <v>841</v>
      </c>
      <c r="B7" s="149"/>
    </row>
    <row r="8" spans="1:2" ht="18" customHeight="1">
      <c r="A8" s="150" t="s">
        <v>842</v>
      </c>
      <c r="B8" s="149"/>
    </row>
    <row r="9" spans="1:2" ht="18" customHeight="1">
      <c r="A9" s="150" t="s">
        <v>843</v>
      </c>
      <c r="B9" s="149"/>
    </row>
    <row r="10" spans="1:2" ht="18" customHeight="1">
      <c r="A10" s="150" t="s">
        <v>844</v>
      </c>
      <c r="B10" s="149"/>
    </row>
    <row r="11" spans="1:2" ht="18" customHeight="1">
      <c r="A11" s="150" t="s">
        <v>845</v>
      </c>
      <c r="B11" s="149"/>
    </row>
    <row r="12" spans="1:2" ht="18" customHeight="1">
      <c r="A12" s="150"/>
      <c r="B12" s="149"/>
    </row>
    <row r="13" spans="1:2" ht="18" customHeight="1">
      <c r="A13" s="150"/>
      <c r="B13" s="149"/>
    </row>
    <row r="14" spans="1:2" ht="18" customHeight="1">
      <c r="A14" s="150"/>
      <c r="B14" s="149"/>
    </row>
    <row r="15" spans="1:2" ht="18" customHeight="1">
      <c r="A15" s="150"/>
      <c r="B15" s="149"/>
    </row>
    <row r="16" spans="1:2" ht="18" customHeight="1">
      <c r="A16" s="151" t="s">
        <v>30</v>
      </c>
      <c r="B16" s="149"/>
    </row>
    <row r="17" spans="1:2" ht="18" customHeight="1">
      <c r="A17" s="151" t="s">
        <v>846</v>
      </c>
      <c r="B17" s="149"/>
    </row>
    <row r="18" spans="1:2" ht="18" customHeight="1">
      <c r="A18" s="152" t="s">
        <v>32</v>
      </c>
      <c r="B18" s="149"/>
    </row>
    <row r="19" spans="1:2" ht="18" customHeight="1">
      <c r="A19" s="153" t="s">
        <v>38</v>
      </c>
      <c r="B19" s="149"/>
    </row>
    <row r="20" spans="1:16" ht="18" customHeight="1">
      <c r="A20" s="143" t="s">
        <v>847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</sheetData>
  <sheetProtection/>
  <mergeCells count="3">
    <mergeCell ref="A1:C1"/>
    <mergeCell ref="A20:P20"/>
    <mergeCell ref="A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zhi hua</dc:creator>
  <cp:keywords/>
  <dc:description/>
  <cp:lastModifiedBy>张xq</cp:lastModifiedBy>
  <cp:lastPrinted>2018-03-29T11:35:23Z</cp:lastPrinted>
  <dcterms:created xsi:type="dcterms:W3CDTF">2001-01-20T09:20:13Z</dcterms:created>
  <dcterms:modified xsi:type="dcterms:W3CDTF">2023-07-27T02:49:12Z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99008B6E666E4DEF8BAC53558CDA05E0_12</vt:lpwstr>
  </property>
</Properties>
</file>